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uyu\Desktop\Nueva carpeta\mayo\"/>
    </mc:Choice>
  </mc:AlternateContent>
  <xr:revisionPtr revIDLastSave="0" documentId="13_ncr:1_{AE08E4D8-0394-46BA-9339-C4A613DD703C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RESUMEN NUMERAL 7" sheetId="20" r:id="rId1"/>
    <sheet name="NUMERAL 7" sheetId="24" r:id="rId2"/>
  </sheets>
  <definedNames>
    <definedName name="_xlnm._FilterDatabase" localSheetId="1" hidden="1">'NUMERAL 7'!$B$7:$R$173</definedName>
    <definedName name="_Hlk25070023" localSheetId="1">'NUMERAL 7'!#REF!</definedName>
    <definedName name="_xlnm.Print_Area" localSheetId="1">'NUMERAL 7'!$B$1:$R$173</definedName>
    <definedName name="_xlnm.Print_Titles" localSheetId="1">'NUMERAL 7'!$2:$7</definedName>
    <definedName name="Z_6AD032DF_9700_4DE6_A160_38A5579B4551_.wvu.FilterData" localSheetId="1" hidden="1">'NUMERAL 7'!$C$7:$Q$7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4" l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O8" i="24"/>
  <c r="R8" i="24"/>
  <c r="O9" i="24"/>
  <c r="O10" i="24"/>
  <c r="O11" i="24"/>
  <c r="O12" i="24"/>
  <c r="O13" i="24"/>
  <c r="O14" i="24"/>
  <c r="O15" i="24"/>
  <c r="O16" i="24"/>
  <c r="R16" i="24"/>
  <c r="O17" i="24"/>
  <c r="O18" i="24"/>
  <c r="O19" i="24"/>
  <c r="O20" i="24"/>
  <c r="R20" i="24"/>
  <c r="O21" i="24"/>
  <c r="R21" i="24"/>
  <c r="O22" i="24"/>
  <c r="R22" i="24"/>
  <c r="O24" i="24"/>
  <c r="R24" i="24"/>
  <c r="O25" i="24"/>
  <c r="R25" i="24"/>
  <c r="O26" i="24"/>
  <c r="R26" i="24"/>
  <c r="O27" i="24"/>
  <c r="R27" i="24"/>
  <c r="O28" i="24"/>
  <c r="R28" i="24"/>
  <c r="O29" i="24"/>
  <c r="R29" i="24"/>
  <c r="O30" i="24"/>
  <c r="R30" i="24"/>
  <c r="O31" i="24"/>
  <c r="R31" i="24"/>
  <c r="O32" i="24"/>
  <c r="R32" i="24"/>
  <c r="O33" i="24"/>
  <c r="R33" i="24"/>
  <c r="O34" i="24"/>
  <c r="R34" i="24"/>
  <c r="O35" i="24"/>
  <c r="R35" i="24"/>
  <c r="O36" i="24"/>
  <c r="R36" i="24"/>
  <c r="O37" i="24"/>
  <c r="R37" i="24"/>
  <c r="O38" i="24"/>
  <c r="R38" i="24"/>
  <c r="O39" i="24"/>
  <c r="R39" i="24"/>
  <c r="O40" i="24"/>
  <c r="R40" i="24"/>
  <c r="O41" i="24"/>
  <c r="R41" i="24"/>
  <c r="O42" i="24"/>
  <c r="R42" i="24"/>
  <c r="O43" i="24"/>
  <c r="O44" i="24"/>
  <c r="R44" i="24"/>
  <c r="O45" i="24"/>
  <c r="O46" i="24"/>
  <c r="R46" i="24"/>
  <c r="O47" i="24"/>
  <c r="R47" i="24"/>
  <c r="O48" i="24"/>
  <c r="R48" i="24"/>
  <c r="O49" i="24"/>
  <c r="R49" i="24"/>
  <c r="O50" i="24"/>
  <c r="R50" i="24"/>
  <c r="O51" i="24"/>
  <c r="R51" i="24"/>
  <c r="O52" i="24"/>
  <c r="R52" i="24"/>
  <c r="O53" i="24"/>
  <c r="R53" i="24"/>
  <c r="O54" i="24"/>
  <c r="R54" i="24"/>
  <c r="O55" i="24"/>
  <c r="R55" i="24"/>
  <c r="O56" i="24"/>
  <c r="R56" i="24"/>
  <c r="O57" i="24"/>
  <c r="R57" i="24"/>
  <c r="O58" i="24"/>
  <c r="R58" i="24"/>
  <c r="O59" i="24"/>
  <c r="R59" i="24"/>
  <c r="O60" i="24"/>
  <c r="R60" i="24"/>
  <c r="O61" i="24"/>
  <c r="R61" i="24"/>
  <c r="O62" i="24"/>
  <c r="R62" i="24"/>
  <c r="O63" i="24"/>
  <c r="R63" i="24"/>
  <c r="O65" i="24"/>
  <c r="O66" i="24"/>
  <c r="R66" i="24"/>
  <c r="O67" i="24"/>
  <c r="R67" i="24"/>
  <c r="O68" i="24"/>
  <c r="R68" i="24"/>
  <c r="O69" i="24"/>
  <c r="R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3" i="24"/>
  <c r="O84" i="24"/>
  <c r="R84" i="24"/>
  <c r="O85" i="24"/>
  <c r="O91" i="24"/>
  <c r="R91" i="24"/>
  <c r="O92" i="24"/>
  <c r="R92" i="24"/>
  <c r="O93" i="24"/>
  <c r="R93" i="24"/>
  <c r="O94" i="24"/>
  <c r="R94" i="24"/>
  <c r="O95" i="24"/>
  <c r="R95" i="24"/>
  <c r="O96" i="24"/>
  <c r="R96" i="24"/>
  <c r="O97" i="24"/>
  <c r="R97" i="24"/>
  <c r="O98" i="24"/>
  <c r="R98" i="24"/>
  <c r="O99" i="24"/>
  <c r="R99" i="24"/>
  <c r="O100" i="24"/>
  <c r="R100" i="24"/>
  <c r="O101" i="24"/>
  <c r="R101" i="24"/>
  <c r="O102" i="24"/>
  <c r="R102" i="24"/>
  <c r="O103" i="24"/>
  <c r="R103" i="24"/>
  <c r="O104" i="24"/>
  <c r="R104" i="24"/>
  <c r="O105" i="24"/>
  <c r="R105" i="24"/>
  <c r="O106" i="24"/>
  <c r="R106" i="24"/>
  <c r="O107" i="24"/>
  <c r="R107" i="24"/>
  <c r="O108" i="24"/>
  <c r="R108" i="24"/>
  <c r="O109" i="24"/>
  <c r="O110" i="24"/>
  <c r="O111" i="24"/>
  <c r="O112" i="24"/>
  <c r="O113" i="24"/>
  <c r="O114" i="24"/>
  <c r="O115" i="24"/>
  <c r="O116" i="24"/>
  <c r="O117" i="24"/>
  <c r="R117" i="24"/>
  <c r="O118" i="24"/>
  <c r="R118" i="24"/>
  <c r="O119" i="24"/>
  <c r="R119" i="24"/>
  <c r="O120" i="24"/>
  <c r="R120" i="24"/>
  <c r="O121" i="24"/>
  <c r="R121" i="24"/>
  <c r="O122" i="24"/>
  <c r="R122" i="24"/>
  <c r="O123" i="24"/>
  <c r="R123" i="24"/>
  <c r="O124" i="24"/>
  <c r="R124" i="24"/>
  <c r="O125" i="24"/>
  <c r="R125" i="24"/>
  <c r="O131" i="24"/>
  <c r="R131" i="24"/>
  <c r="O132" i="24"/>
  <c r="R132" i="24"/>
  <c r="O133" i="24"/>
  <c r="R133" i="24"/>
  <c r="O134" i="24"/>
  <c r="R134" i="24"/>
  <c r="O136" i="24"/>
  <c r="R136" i="24"/>
  <c r="O137" i="24"/>
  <c r="R137" i="24"/>
  <c r="O138" i="24"/>
  <c r="O139" i="24"/>
  <c r="O140" i="24"/>
  <c r="O141" i="24"/>
  <c r="R141" i="24"/>
  <c r="O142" i="24"/>
  <c r="R142" i="24"/>
  <c r="O143" i="24"/>
  <c r="R143" i="24"/>
  <c r="O144" i="24"/>
  <c r="R144" i="24"/>
  <c r="O145" i="24"/>
  <c r="R145" i="24"/>
  <c r="O146" i="24"/>
  <c r="R146" i="24"/>
  <c r="O147" i="24"/>
  <c r="R147" i="24"/>
  <c r="O148" i="24"/>
  <c r="R148" i="24"/>
  <c r="O149" i="24"/>
  <c r="R149" i="24"/>
  <c r="O150" i="24"/>
  <c r="R150" i="24"/>
  <c r="O151" i="24"/>
  <c r="R151" i="24"/>
  <c r="O152" i="24"/>
  <c r="R152" i="24"/>
  <c r="O157" i="24"/>
  <c r="R157" i="24"/>
  <c r="O158" i="24"/>
  <c r="R158" i="24"/>
  <c r="O159" i="24"/>
  <c r="R159" i="24"/>
  <c r="O160" i="24"/>
  <c r="R160" i="24"/>
  <c r="O161" i="24"/>
  <c r="R161" i="24"/>
  <c r="O162" i="24"/>
  <c r="R162" i="24"/>
  <c r="O163" i="24"/>
  <c r="R163" i="24"/>
  <c r="O164" i="24"/>
  <c r="R164" i="24"/>
  <c r="O165" i="24"/>
  <c r="R165" i="24"/>
  <c r="O166" i="24"/>
  <c r="R166" i="24"/>
  <c r="O167" i="24"/>
  <c r="R167" i="24"/>
  <c r="O168" i="24"/>
  <c r="R168" i="24"/>
  <c r="O169" i="24"/>
  <c r="O170" i="24"/>
  <c r="R170" i="24"/>
  <c r="O171" i="24"/>
  <c r="R171" i="24"/>
  <c r="O172" i="24"/>
  <c r="R172" i="24"/>
  <c r="O173" i="24"/>
  <c r="R173" i="24"/>
</calcChain>
</file>

<file path=xl/sharedStrings.xml><?xml version="1.0" encoding="utf-8"?>
<sst xmlns="http://schemas.openxmlformats.org/spreadsheetml/2006/main" count="1721" uniqueCount="502">
  <si>
    <t>PROCODE</t>
  </si>
  <si>
    <t>PROVIDI</t>
  </si>
  <si>
    <t>Alta Verapaz</t>
  </si>
  <si>
    <t>Alcalde Municipal</t>
  </si>
  <si>
    <t>Huehuetenango</t>
  </si>
  <si>
    <t>PROACO</t>
  </si>
  <si>
    <t>Guatemala</t>
  </si>
  <si>
    <t>PROGRAMA</t>
  </si>
  <si>
    <t>CARGO</t>
  </si>
  <si>
    <t>COMUNIDAD BENEFICIADA</t>
  </si>
  <si>
    <t>MUNICIPIO</t>
  </si>
  <si>
    <t>DEPARTAMENTO</t>
  </si>
  <si>
    <t>Total general</t>
  </si>
  <si>
    <t>Alcalde Auxiliar</t>
  </si>
  <si>
    <t>Quetzaltenango</t>
  </si>
  <si>
    <t>Alcalde Comunitario</t>
  </si>
  <si>
    <t>Quiché</t>
  </si>
  <si>
    <t>Chiquimula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</si>
  <si>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</si>
  <si>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</si>
  <si>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</si>
  <si>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</si>
  <si>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</si>
  <si>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MATERIAL DOTADO</t>
  </si>
  <si>
    <t>NO.  DE ACTA</t>
  </si>
  <si>
    <t>DPI BENEFI.</t>
  </si>
  <si>
    <t>NOMBRE SOLICITANTE</t>
  </si>
  <si>
    <t>FECHA DE ENTREGA</t>
  </si>
  <si>
    <t>No.</t>
  </si>
  <si>
    <t>BENEFICIARIOS
DIRECTOS</t>
  </si>
  <si>
    <t>AÑO</t>
  </si>
  <si>
    <t>San Juan Sacatepéquez</t>
  </si>
  <si>
    <t>Colotenango</t>
  </si>
  <si>
    <t>San Sebastián Huehuetenango</t>
  </si>
  <si>
    <t>Fray Bartolomé de las Casas</t>
  </si>
  <si>
    <t>San Pedro Sacatepéquez</t>
  </si>
  <si>
    <t>Coordinador del Consejo Comunitario de Desarrollo -COCODE-</t>
  </si>
  <si>
    <t>Santiago Chimaltenango</t>
  </si>
  <si>
    <t>RUDY VELÁSQUEZ LÓPEZ</t>
  </si>
  <si>
    <t>1987 95319 1319</t>
  </si>
  <si>
    <t>Concreto Premezclado Cupón</t>
  </si>
  <si>
    <t>Olopa</t>
  </si>
  <si>
    <t>Santo Tomás Chichicastenango</t>
  </si>
  <si>
    <t>Arroz De 10 Kilos</t>
  </si>
  <si>
    <t>017-0-2024</t>
  </si>
  <si>
    <t>Tubo Diametro 8 Plgs X 6 Mts</t>
  </si>
  <si>
    <t>Tubo Diámetro 2 Plg X 6 Metros</t>
  </si>
  <si>
    <t>018-0-2024</t>
  </si>
  <si>
    <t>Tubo Diámetro 3 Plg X 6 Metros</t>
  </si>
  <si>
    <t>La Libertad</t>
  </si>
  <si>
    <t>Escuintla</t>
  </si>
  <si>
    <t>San Pedro Ayampuc</t>
  </si>
  <si>
    <t>Sacatepéquez</t>
  </si>
  <si>
    <t>Santa María de Jesús</t>
  </si>
  <si>
    <t xml:space="preserve">Alcalde Municipal </t>
  </si>
  <si>
    <t>Tectitán</t>
  </si>
  <si>
    <t>028-0-2024</t>
  </si>
  <si>
    <t>Depósito de Agua (Tinaco)</t>
  </si>
  <si>
    <t>China Taiwan</t>
  </si>
  <si>
    <t>012-0-2023</t>
  </si>
  <si>
    <t>024-0-2024</t>
  </si>
  <si>
    <t>Mesa Bipersonal Escolar</t>
  </si>
  <si>
    <t>020-0-2024</t>
  </si>
  <si>
    <t>Proyector 3,400 Lumen</t>
  </si>
  <si>
    <t>Computadora de Escritorio</t>
  </si>
  <si>
    <t>Coordinadora del Consejo Comunitario de Desarrollo -COCODE-</t>
  </si>
  <si>
    <t>Concejal Primero</t>
  </si>
  <si>
    <t>025-0-2024</t>
  </si>
  <si>
    <t>Bomba De Plastico De 16 Litros</t>
  </si>
  <si>
    <t>San Gaspar Ixchil</t>
  </si>
  <si>
    <t>1788 12854 1405</t>
  </si>
  <si>
    <t>GREGORIO BENJAMIN SOTO BARRIOS</t>
  </si>
  <si>
    <t>Chajul</t>
  </si>
  <si>
    <t>Chichicastenango</t>
  </si>
  <si>
    <t>Aguacatán</t>
  </si>
  <si>
    <t>Joyabaj</t>
  </si>
  <si>
    <t>Colchonetas</t>
  </si>
  <si>
    <t>Estufa Ahorradora de Leña</t>
  </si>
  <si>
    <t>006-0-2024</t>
  </si>
  <si>
    <t>001-0-2023</t>
  </si>
  <si>
    <t>Representante Municipal</t>
  </si>
  <si>
    <t>Kit de Panel Solar</t>
  </si>
  <si>
    <t>030-0-2024</t>
  </si>
  <si>
    <t>Presidenta del Consejo Comunitario de Desarrollo -COCODE-</t>
  </si>
  <si>
    <t>Nentón</t>
  </si>
  <si>
    <t>Tubo Diametro 4 Plgs X 6 Mts</t>
  </si>
  <si>
    <t>Vicepresidente del Consejo Comunitario de Desarrollo -COCODE-</t>
  </si>
  <si>
    <t>144-2025</t>
  </si>
  <si>
    <t>145-2025</t>
  </si>
  <si>
    <t>146-2025</t>
  </si>
  <si>
    <t>147-2025</t>
  </si>
  <si>
    <t>148-2025</t>
  </si>
  <si>
    <t>149-2025</t>
  </si>
  <si>
    <t>152-2025</t>
  </si>
  <si>
    <t>153-2025</t>
  </si>
  <si>
    <t>154-2025</t>
  </si>
  <si>
    <t>155-2025</t>
  </si>
  <si>
    <t>156-2025</t>
  </si>
  <si>
    <t>158-2025</t>
  </si>
  <si>
    <t>159-2025</t>
  </si>
  <si>
    <t>160-2025</t>
  </si>
  <si>
    <t>Tubo PVC Blanco Diametro 1 PLG X LRG 6 MTS</t>
  </si>
  <si>
    <t>San Juan Cotzal</t>
  </si>
  <si>
    <t>JACINTO SAMBRANO MEDINA</t>
  </si>
  <si>
    <t>1887 78586 1411</t>
  </si>
  <si>
    <t>259-2025</t>
  </si>
  <si>
    <t>Jocotán</t>
  </si>
  <si>
    <t>PETRONILO PÉREZ LÓPEZ</t>
  </si>
  <si>
    <t>1586 59457 2004</t>
  </si>
  <si>
    <t>El Progreso</t>
  </si>
  <si>
    <t>052-0-2024</t>
  </si>
  <si>
    <t>Carreta de Mano</t>
  </si>
  <si>
    <t>045-0-2024</t>
  </si>
  <si>
    <t>Cupones Canjeables Por Kit De Techo Minimo</t>
  </si>
  <si>
    <t>1867 84627 0915</t>
  </si>
  <si>
    <t>HERMINIO MÉNDEZ PÉREZ</t>
  </si>
  <si>
    <t>Huitán</t>
  </si>
  <si>
    <t>151-2025</t>
  </si>
  <si>
    <t>039-0-2024</t>
  </si>
  <si>
    <t>1974 83992 2003</t>
  </si>
  <si>
    <t>WILSON RUBÉN GUERRA PORTILLO</t>
  </si>
  <si>
    <t xml:space="preserve"> </t>
  </si>
  <si>
    <t>CD-068-2023/JR</t>
  </si>
  <si>
    <t>Pala</t>
  </si>
  <si>
    <t>Molino</t>
  </si>
  <si>
    <t>029-0-2024</t>
  </si>
  <si>
    <t>Estación Total Topográfica</t>
  </si>
  <si>
    <t>Representante del Consejo Comunitario de Desarrollo -COCODE-</t>
  </si>
  <si>
    <t>La Gomera</t>
  </si>
  <si>
    <t>Tubo Diametro 10 Plgs X 6 Mts</t>
  </si>
  <si>
    <t>Tubo Diametro 12 Plgs X 6 Mts</t>
  </si>
  <si>
    <t>Tubo Diametro 1 1/2 Plgs X 6 Mts</t>
  </si>
  <si>
    <t>003-0-2024</t>
  </si>
  <si>
    <t>Colonia Santa Catalina</t>
  </si>
  <si>
    <t>CORREGIR</t>
  </si>
  <si>
    <t>1877 32213 1330</t>
  </si>
  <si>
    <t>FROYLAN ELÍAS AGUILAR JIMÉNEZ</t>
  </si>
  <si>
    <t>035-0-2024</t>
  </si>
  <si>
    <t>Kit Para Recolección De Agua De Lluvia</t>
  </si>
  <si>
    <t>220-2025</t>
  </si>
  <si>
    <t>218-2025</t>
  </si>
  <si>
    <t>217-2025</t>
  </si>
  <si>
    <t>216-2025</t>
  </si>
  <si>
    <t>215-2025</t>
  </si>
  <si>
    <t>214-2025</t>
  </si>
  <si>
    <t>213-2025</t>
  </si>
  <si>
    <t>212-2025</t>
  </si>
  <si>
    <t>211-2025</t>
  </si>
  <si>
    <t>210-2025</t>
  </si>
  <si>
    <t>Tubo Diametro 6 Plgs X 6 Mts</t>
  </si>
  <si>
    <t>Alcaldesa Municipal</t>
  </si>
  <si>
    <t>San Juan Ermita</t>
  </si>
  <si>
    <t>209-2025</t>
  </si>
  <si>
    <t>208-2025</t>
  </si>
  <si>
    <t>205-2025</t>
  </si>
  <si>
    <t>203-2025</t>
  </si>
  <si>
    <t>202-2025</t>
  </si>
  <si>
    <t>198-2025</t>
  </si>
  <si>
    <t>196-2025</t>
  </si>
  <si>
    <t>1605 33007 1320</t>
  </si>
  <si>
    <t>AQUILINO SALES HERNÁNDEZ</t>
  </si>
  <si>
    <t>195-2025</t>
  </si>
  <si>
    <t>194-2025</t>
  </si>
  <si>
    <t>193-2025</t>
  </si>
  <si>
    <t>189-2025</t>
  </si>
  <si>
    <t>188-2025</t>
  </si>
  <si>
    <t>187-2025</t>
  </si>
  <si>
    <t>Molino Standar</t>
  </si>
  <si>
    <t>186-2025</t>
  </si>
  <si>
    <t>185-2025</t>
  </si>
  <si>
    <t>184-2025</t>
  </si>
  <si>
    <t>San José del Golfo</t>
  </si>
  <si>
    <t>Tubo PVC Diametro 2 PLG X LRG 6 MT</t>
  </si>
  <si>
    <t>248-2025</t>
  </si>
  <si>
    <t>256-2025</t>
  </si>
  <si>
    <t>255-2025</t>
  </si>
  <si>
    <t>046-0-2024</t>
  </si>
  <si>
    <t>054-0-2024</t>
  </si>
  <si>
    <t>Hoz Dentada</t>
  </si>
  <si>
    <t>Chuzo Con Cabo</t>
  </si>
  <si>
    <t>183-2025</t>
  </si>
  <si>
    <t>2213 01836 1615</t>
  </si>
  <si>
    <t>WALTHER ESTUARDO AYALA JUÁREZ</t>
  </si>
  <si>
    <t>164-2025</t>
  </si>
  <si>
    <t>241-2025</t>
  </si>
  <si>
    <t>Alcalde indígena</t>
  </si>
  <si>
    <t>Ixcán</t>
  </si>
  <si>
    <t>182-2025</t>
  </si>
  <si>
    <t>2232 08957 1406</t>
  </si>
  <si>
    <t>MANUEL DE JESÚS TOJ MACARIO</t>
  </si>
  <si>
    <t>Cantón Chicuá Primero</t>
  </si>
  <si>
    <t>219-2025</t>
  </si>
  <si>
    <t>2458 96740 1508</t>
  </si>
  <si>
    <t>RUBÉN MORÁN CAAL</t>
  </si>
  <si>
    <t>Aldea Las Vegas del Chixoy, Micro-Región I</t>
  </si>
  <si>
    <t>Tubo PVC Blanco Diametro 3/4 PLG X LRG 6 MTS</t>
  </si>
  <si>
    <t>1925 93595 1304</t>
  </si>
  <si>
    <t>Vocal II del Consejo Comunitario de Desarrollo -COCODE-</t>
  </si>
  <si>
    <t>RIGOBERTO FIGUEROA BERNARDO</t>
  </si>
  <si>
    <t>Caserío Buena Vista, Aldea San Francisco el Retiro</t>
  </si>
  <si>
    <t>Cuilco</t>
  </si>
  <si>
    <t>263-2025</t>
  </si>
  <si>
    <t>1820 15548 2001</t>
  </si>
  <si>
    <t>Vocal I</t>
  </si>
  <si>
    <t>SEBASTIÁN BERNAL SINTUJ GARCÍA</t>
  </si>
  <si>
    <t>Aldea El Conacaste</t>
  </si>
  <si>
    <t>262-2025</t>
  </si>
  <si>
    <t>2358 44225 2001</t>
  </si>
  <si>
    <t>ISRAEL MOLINA</t>
  </si>
  <si>
    <t>Aldea Plan de Guineo</t>
  </si>
  <si>
    <t>261-2025</t>
  </si>
  <si>
    <t>1976 41687 2001</t>
  </si>
  <si>
    <t>JOSÉ DIONICIO RAMOS GALLARDO</t>
  </si>
  <si>
    <t>Aldea Carrizal</t>
  </si>
  <si>
    <t>260-2025</t>
  </si>
  <si>
    <t>1825 40308 2001</t>
  </si>
  <si>
    <t>PEDRO SÚCHITE SÚCHITE</t>
  </si>
  <si>
    <t>Aldea San Miguel</t>
  </si>
  <si>
    <t>258-2025</t>
  </si>
  <si>
    <t>257-2025</t>
  </si>
  <si>
    <t>1983 09422 2006</t>
  </si>
  <si>
    <t>ERVIN RENÉ CARRANZA LEMUS</t>
  </si>
  <si>
    <t>181-2025</t>
  </si>
  <si>
    <t>1705 77716 1303</t>
  </si>
  <si>
    <t>ALEJANDRO SANIC AJTUN</t>
  </si>
  <si>
    <t>Aldea Panillá</t>
  </si>
  <si>
    <t>Malacatancito</t>
  </si>
  <si>
    <t>1994 33828 2001</t>
  </si>
  <si>
    <t>MARVIN GEOVANY FELIPE DÍAZ</t>
  </si>
  <si>
    <t>Aldea Maraxco</t>
  </si>
  <si>
    <t>1967 09202 1315</t>
  </si>
  <si>
    <t>ENRIQUE CALMO CRUZ</t>
  </si>
  <si>
    <t>Caserío Rio Ocho Grande de la Aldea Mash</t>
  </si>
  <si>
    <t>Todos Santos Cuchumatán</t>
  </si>
  <si>
    <t>180-2025</t>
  </si>
  <si>
    <t>1605 39595 1420</t>
  </si>
  <si>
    <t>SANTOS EVELIO GREGORIO VELASQUEZ</t>
  </si>
  <si>
    <t>Aldea San Lucas, Micro-Región I</t>
  </si>
  <si>
    <t>179-2025</t>
  </si>
  <si>
    <t>2217 52528 1420</t>
  </si>
  <si>
    <t>DAMIÁN CAAL TOT</t>
  </si>
  <si>
    <t>Comunidad Indígena Q’eqchi Santa Elena Copon, Micro-región VI</t>
  </si>
  <si>
    <t>178-2025</t>
  </si>
  <si>
    <t>1975 94107 1326</t>
  </si>
  <si>
    <t>JUAN SALES PÉREZ</t>
  </si>
  <si>
    <t>Aldea Victoria 20 de enero</t>
  </si>
  <si>
    <t>177-2025</t>
  </si>
  <si>
    <t>1788 45167 1320</t>
  </si>
  <si>
    <t>FERNANDO ROMEO GREGORIO VELÁSQUEZ</t>
  </si>
  <si>
    <t>San Sebastian Huehuetenango</t>
  </si>
  <si>
    <t>176-2025</t>
  </si>
  <si>
    <t>175-2025</t>
  </si>
  <si>
    <t>1581 27331 1320</t>
  </si>
  <si>
    <t>SANTOS GÓMEZ ANDRÉS</t>
  </si>
  <si>
    <t>Aldea Chexap I</t>
  </si>
  <si>
    <t>174-2025</t>
  </si>
  <si>
    <t>Aldea San Lucas, Micro-Región I, del municipio de Ixcán</t>
  </si>
  <si>
    <t>246-2025</t>
  </si>
  <si>
    <t>254-2025</t>
  </si>
  <si>
    <t>2536 66198 1321</t>
  </si>
  <si>
    <t>DONY ROSSEMBERT ANGEL BORRAYES</t>
  </si>
  <si>
    <t>173-2025</t>
  </si>
  <si>
    <t>1828 70081 1302</t>
  </si>
  <si>
    <t>RAMIRO DÍAZ DEL VALLE</t>
  </si>
  <si>
    <t>Cantón Yulmuc, Caserío Ixmal</t>
  </si>
  <si>
    <t>San Antonio Huista</t>
  </si>
  <si>
    <t>1893 99074 1332</t>
  </si>
  <si>
    <t>SALVADOR ANTULIO SOLIZ ALVA</t>
  </si>
  <si>
    <t>Aldea Los Planes</t>
  </si>
  <si>
    <t>Unión Cantinil</t>
  </si>
  <si>
    <t>Presidente de la Comisión de Agricultores y Artesanías</t>
  </si>
  <si>
    <t>2179 17399 1311</t>
  </si>
  <si>
    <t>EUGENIO PÉREZ LÓPEZ</t>
  </si>
  <si>
    <t>Caserío La Ventana, Aldea Peña Roja</t>
  </si>
  <si>
    <t>253-2025</t>
  </si>
  <si>
    <t>2267 45252 1332</t>
  </si>
  <si>
    <t>Vocal Primero del Consejo Comunitario de Desarrollo -COCODE-</t>
  </si>
  <si>
    <t>ARTEMIO NAPOLEON ALVA FUNES</t>
  </si>
  <si>
    <t>Cantón Central</t>
  </si>
  <si>
    <t>252-2025</t>
  </si>
  <si>
    <t>1687 89035 1301</t>
  </si>
  <si>
    <t>ISRAEL ANACLETO PALACIOS COBÓN</t>
  </si>
  <si>
    <t>Aldea Chilojá</t>
  </si>
  <si>
    <t>2888 33031 1301</t>
  </si>
  <si>
    <t>CÉSAR YOVANI ORDOÑEZ HERNÁNDEZ</t>
  </si>
  <si>
    <t>Aldea Chinacá</t>
  </si>
  <si>
    <t>2233 13602 1301</t>
  </si>
  <si>
    <t>EDGAR TEÓFILO VÁSQUEZ COBÓN</t>
  </si>
  <si>
    <t>Aldea Llano Grande Chinacá</t>
  </si>
  <si>
    <t>207-2025</t>
  </si>
  <si>
    <t>2537 57991 1323</t>
  </si>
  <si>
    <t>JUAN ALBERTO PÉREZ TERCERO</t>
  </si>
  <si>
    <t>San Juan Ixcoy</t>
  </si>
  <si>
    <t>1703 35976 1311</t>
  </si>
  <si>
    <t>JUAN PÉREZ GÓMEZ</t>
  </si>
  <si>
    <t>Cerrito del Maíz zona cuatro (4)</t>
  </si>
  <si>
    <t>204-2025</t>
  </si>
  <si>
    <t>3170 44583 1311</t>
  </si>
  <si>
    <t>ANTONIA ELOISA LUCAS RECINOS DE VELÁSQUEZ</t>
  </si>
  <si>
    <t>Cantón Miramar</t>
  </si>
  <si>
    <t>3249 39337 1307</t>
  </si>
  <si>
    <t>EUGENIO YORDANI LÓPEZ VELÁSQUEZ</t>
  </si>
  <si>
    <t>Cantón San Francisco</t>
  </si>
  <si>
    <t>1609 68607 1301</t>
  </si>
  <si>
    <t>TATIANA KALININA HERNÁNDEZ LÓPEZ DE DE LEÓN</t>
  </si>
  <si>
    <t>Sector Proyecto San José zona ocho (8)</t>
  </si>
  <si>
    <t>1997 05038 1327</t>
  </si>
  <si>
    <t>MIRZA JUDITH ARREAGA MEZA</t>
  </si>
  <si>
    <t>1697 16996 1327</t>
  </si>
  <si>
    <t>ISABEL CASTILLO CARDONA</t>
  </si>
  <si>
    <t>Comunidad Lo de Chavez y Yerba Buena</t>
  </si>
  <si>
    <t>2942 49427 1317</t>
  </si>
  <si>
    <t>CRISTOBAL ANDRÉS NICOLAS</t>
  </si>
  <si>
    <t>Caserío Molná, Aldea Paykonob’</t>
  </si>
  <si>
    <t>Santa Eulalia</t>
  </si>
  <si>
    <t>1872 26873 1310</t>
  </si>
  <si>
    <t>RIGOBERTO PÉREZ SALES</t>
  </si>
  <si>
    <t>Santa Barbara</t>
  </si>
  <si>
    <t>2244 47300 1303</t>
  </si>
  <si>
    <t>IRMA ELIZABETH AVILA ALVARADO DE MOLINA</t>
  </si>
  <si>
    <t>ALQUILINO SALES HERNÁNDEZ</t>
  </si>
  <si>
    <t>2423 22417 1301</t>
  </si>
  <si>
    <t>Presidente de Consejo Comunitario de Desarrollo -COCODE-</t>
  </si>
  <si>
    <t>JUDITH BETZALI ORDOÑEZ</t>
  </si>
  <si>
    <t>Caserío Cancelaj de la Aldea San Lorenzo</t>
  </si>
  <si>
    <t>Rastrillo Con Cabo</t>
  </si>
  <si>
    <t>2176 57109 1401</t>
  </si>
  <si>
    <t>LEÓN TAX MENDOZA</t>
  </si>
  <si>
    <t>Cantón Xatinap Cuarto</t>
  </si>
  <si>
    <t>Santa Cruz del Quiché</t>
  </si>
  <si>
    <t>Pala Con Cabo</t>
  </si>
  <si>
    <t>Machete</t>
  </si>
  <si>
    <t>Azadon Con Cabo</t>
  </si>
  <si>
    <t>172-2025</t>
  </si>
  <si>
    <t>171-2025</t>
  </si>
  <si>
    <t>170-2025</t>
  </si>
  <si>
    <t>169-2025</t>
  </si>
  <si>
    <t>2501 67999 1301</t>
  </si>
  <si>
    <t>NOHELIO OSMIN LÓPEZ HERNÁNDEZ</t>
  </si>
  <si>
    <t>Caserío Rio Negro, Aldea El Oregano</t>
  </si>
  <si>
    <t>168-2025</t>
  </si>
  <si>
    <t>2390 26454 1319</t>
  </si>
  <si>
    <t>JUAN RAMOS GARCÍA</t>
  </si>
  <si>
    <t>Aldea Ical</t>
  </si>
  <si>
    <t>167-2025</t>
  </si>
  <si>
    <t>2299 98518 1305</t>
  </si>
  <si>
    <t>PASCUAL LUCAS GOMEZ</t>
  </si>
  <si>
    <t>Aldea Bilil</t>
  </si>
  <si>
    <t>166-2025</t>
  </si>
  <si>
    <t>2493 84167 1301</t>
  </si>
  <si>
    <t>JANSY PAOLA GALINDO MATTA</t>
  </si>
  <si>
    <t>Cantón La Joya zona cuatro</t>
  </si>
  <si>
    <t>165-2025</t>
  </si>
  <si>
    <t>2110 63266 1332</t>
  </si>
  <si>
    <t>RODOLFO CANO TELLO</t>
  </si>
  <si>
    <t>Cantón Villa Nueva</t>
  </si>
  <si>
    <t>250-2025</t>
  </si>
  <si>
    <t>163-2025</t>
  </si>
  <si>
    <t>2248 93947 0506</t>
  </si>
  <si>
    <t>FLORIDALMA MAYORGA CARRERA</t>
  </si>
  <si>
    <t>162-2025</t>
  </si>
  <si>
    <t>1585 79372 1201</t>
  </si>
  <si>
    <t>OSWIN RAFAEL CHÁVEZ FUENTES</t>
  </si>
  <si>
    <t>Uspantán</t>
  </si>
  <si>
    <t>249-2025</t>
  </si>
  <si>
    <t>1761 22427 1401</t>
  </si>
  <si>
    <t>CHANICO TIPAZ VELÁSQUEZ</t>
  </si>
  <si>
    <t>Caserío Las Ruinas</t>
  </si>
  <si>
    <t>2218 76812 1413</t>
  </si>
  <si>
    <t>LUCIANO ALVAREZ SANTIAGO</t>
  </si>
  <si>
    <t>Primer Nivel de San Antonio La Nueva Esperanza</t>
  </si>
  <si>
    <t>1638 20465 1504</t>
  </si>
  <si>
    <t>FIDENCIO TELETOR CEBALLOS</t>
  </si>
  <si>
    <t>Pachalum</t>
  </si>
  <si>
    <t>1620 89449 1407</t>
  </si>
  <si>
    <t>MELCHOR AGUARÉ CALEL</t>
  </si>
  <si>
    <t>Patzité</t>
  </si>
  <si>
    <t>2209 83399 1415</t>
  </si>
  <si>
    <t>VICTOR MANUEL MUZ POP</t>
  </si>
  <si>
    <t>Chicamán</t>
  </si>
  <si>
    <t>CD-022-2024/EE</t>
  </si>
  <si>
    <t>Azadón C/Cabo</t>
  </si>
  <si>
    <t>Azadon</t>
  </si>
  <si>
    <t>E547371241</t>
  </si>
  <si>
    <t>Pala Cuadrada Con Cabo Corto</t>
  </si>
  <si>
    <t>2366 81141 1416</t>
  </si>
  <si>
    <t>AMILDA MICAELA SOLÍS ACEYTUNO</t>
  </si>
  <si>
    <t>Caserío Xecataloj</t>
  </si>
  <si>
    <t>Sacapulas</t>
  </si>
  <si>
    <t>161-2025</t>
  </si>
  <si>
    <t>2638 83639 1412</t>
  </si>
  <si>
    <t>GASPAR CASTRO LÓPEZ</t>
  </si>
  <si>
    <t>2367 22409 1413</t>
  </si>
  <si>
    <t>JACINTO BRITO RAYMUNDO</t>
  </si>
  <si>
    <t>Aldea Vipecbalam</t>
  </si>
  <si>
    <t>Nebaj</t>
  </si>
  <si>
    <t>2236 04046 1405</t>
  </si>
  <si>
    <t>PEDRO BRITO COBO</t>
  </si>
  <si>
    <t>Aldea Lajputa</t>
  </si>
  <si>
    <t>1599 10242 1401</t>
  </si>
  <si>
    <t>JOSÉ TIPÁZ ALVAREZ</t>
  </si>
  <si>
    <t>Caserío Chuisiguan Xesic I</t>
  </si>
  <si>
    <t>157-2025</t>
  </si>
  <si>
    <t>2066 83669 1401</t>
  </si>
  <si>
    <t>SEBASTIÁN OSORIO</t>
  </si>
  <si>
    <t>Cantón Pacaja I, Aldea Lemoa</t>
  </si>
  <si>
    <t>1828 25965 1327</t>
  </si>
  <si>
    <t>BOSBELÍ PÚ IXCOTOYAC</t>
  </si>
  <si>
    <t>Caserío el Órgano</t>
  </si>
  <si>
    <t>1960 92124 1401</t>
  </si>
  <si>
    <t>EDUARDO SATURNINO TUM GONZÁLEZ</t>
  </si>
  <si>
    <t>Caserío Cantón Pamesebal Primero</t>
  </si>
  <si>
    <t>1631 67923 1416</t>
  </si>
  <si>
    <t>Presidenta de Consejo Comunitario de Desarrollo -COCODE-</t>
  </si>
  <si>
    <t>ISABEL LÓPEZ Y LÓPEZ</t>
  </si>
  <si>
    <t>Chumixquin</t>
  </si>
  <si>
    <t>2209 83399 1416</t>
  </si>
  <si>
    <t>2679 65117 1419</t>
  </si>
  <si>
    <t>RUDY YOVANY JÓM COLORADO</t>
  </si>
  <si>
    <t>Aldea Pajuil</t>
  </si>
  <si>
    <t>2186 10742 0101</t>
  </si>
  <si>
    <t>BRENDA AZUCENA CASTELLANOS PACHECO DE ROSALES</t>
  </si>
  <si>
    <t>Asentamiento el Mirador</t>
  </si>
  <si>
    <t>2609 94812 0301</t>
  </si>
  <si>
    <t>JUAN ERIBERTO PÉREZ HERNANDEZ</t>
  </si>
  <si>
    <t>Aldea San Mateo Milpas Altas</t>
  </si>
  <si>
    <t>Antigua Guatemala</t>
  </si>
  <si>
    <t>2067 82853 0301</t>
  </si>
  <si>
    <t>ELUVIA MARIBEL LÓPEZ SOCOREC</t>
  </si>
  <si>
    <t>Caserío La Cumbre, San Mateo Milpas Altas</t>
  </si>
  <si>
    <t>2489 68254 0301</t>
  </si>
  <si>
    <t>BLANCA ELIDA CUCUJ CHACÓN DE GOLÓN</t>
  </si>
  <si>
    <t>Aldea San Miguel Milpas Altas</t>
  </si>
  <si>
    <t>Magdalena Milpas Altas</t>
  </si>
  <si>
    <t>1979 72616 0310</t>
  </si>
  <si>
    <t>SABINO LÓPEZ RAMOS</t>
  </si>
  <si>
    <t>Aldea Buena Vista</t>
  </si>
  <si>
    <t>150-2025</t>
  </si>
  <si>
    <t>2363 01497 0304</t>
  </si>
  <si>
    <t>LEONARDO CANEL LÓPEZ</t>
  </si>
  <si>
    <t>Aldea San José el Yalú</t>
  </si>
  <si>
    <t>Sumpango</t>
  </si>
  <si>
    <t>1618 17599 0304</t>
  </si>
  <si>
    <t>JOSÉ FROILAN RAXÓN BURRION</t>
  </si>
  <si>
    <t>Aldea El Rejón</t>
  </si>
  <si>
    <t>1856 35431 0414</t>
  </si>
  <si>
    <t>JUÁN FRANCISCO GOMÉZ JIMENEZ</t>
  </si>
  <si>
    <t>Aldea San Felipe de Jesús</t>
  </si>
  <si>
    <t>2635 70517 0315</t>
  </si>
  <si>
    <t>TELMO EMANUEL GODÍNEZ HERNÁNDEZ</t>
  </si>
  <si>
    <t>Unidos por un bien común de la zona tres (3)</t>
  </si>
  <si>
    <t>San Antonio Aguas Calientes</t>
  </si>
  <si>
    <t>San Juan la Ermita</t>
  </si>
  <si>
    <t>2202 81076 0110</t>
  </si>
  <si>
    <t>RICARDO TOP CHAMALÉ</t>
  </si>
  <si>
    <t>Caserío Pasajoc, Aldea Cerro Alto</t>
  </si>
  <si>
    <t>1777 21294 0306</t>
  </si>
  <si>
    <t>HECTOR ANTONIO RAXÓN MONROY</t>
  </si>
  <si>
    <t>Aldea San José Pacul</t>
  </si>
  <si>
    <t>Santiago Sacatepéquez</t>
  </si>
  <si>
    <t>243-2025</t>
  </si>
  <si>
    <t>1934 37112 0104</t>
  </si>
  <si>
    <t>GABRIEL ANTONIO LÓPEZ MORALES</t>
  </si>
  <si>
    <t>Aldea La Choleña</t>
  </si>
  <si>
    <t>242-2025</t>
  </si>
  <si>
    <t>1785 57110 0311</t>
  </si>
  <si>
    <t>FRANCISCO LUCERO PÍO PÉREZ</t>
  </si>
  <si>
    <t>Unidos Por el Desarrollo Integral con Equidad de Género</t>
  </si>
  <si>
    <t>2652 49422 0101</t>
  </si>
  <si>
    <t>ERMELINDO DE JESÚS HERRERA TAQUÉ</t>
  </si>
  <si>
    <t>Unidos Los Ocotes por un Cambio Zona Veinticinco (25)</t>
  </si>
  <si>
    <t>240-2025</t>
  </si>
  <si>
    <t>2435 78369 0507</t>
  </si>
  <si>
    <t>ROSA ESPERANZA RAMOS</t>
  </si>
  <si>
    <t>Anexo Colonia El Rosario de la Zona dieciocho (18)</t>
  </si>
  <si>
    <t>2105 88128 0206</t>
  </si>
  <si>
    <t>JUAN ANTONIO VALENZUELA VALENZUELA</t>
  </si>
  <si>
    <t>Aldea Poza Verde</t>
  </si>
  <si>
    <t>Sanarate</t>
  </si>
  <si>
    <t>2231 17706 0502</t>
  </si>
  <si>
    <t>TELMA GARCÍA RECINOS DE MACARIO</t>
  </si>
  <si>
    <t>Asentamiento Prados de San Pedro</t>
  </si>
  <si>
    <t>1912 22968 0309</t>
  </si>
  <si>
    <t>LUIS ORLANDO GUERRA OLIVA</t>
  </si>
  <si>
    <t>Santa Lucía Milpas Altas</t>
  </si>
  <si>
    <t>2558 69134 0109</t>
  </si>
  <si>
    <t>JUAN LEONEL CULAJAY PÉREZ</t>
  </si>
  <si>
    <t>Asentamiento Prados de San Pedro, Aldea La Lagunilla</t>
  </si>
  <si>
    <t>CD-025-2024/EE</t>
  </si>
  <si>
    <t>Pasador P/Puerta De 1 ½ Pulgadas</t>
  </si>
  <si>
    <t>1928 50008 1329</t>
  </si>
  <si>
    <t>JUAN RAMÍREZ PÉREZ</t>
  </si>
  <si>
    <t xml:space="preserve">FONDO DE DESARROLLO SOCIAL </t>
  </si>
  <si>
    <t xml:space="preserve">SUBDIRECCIÓN TÉCNICA DE DESARROLLO </t>
  </si>
  <si>
    <t xml:space="preserve">DEPARTAMENTO DE DESARROLLO SOCIAL </t>
  </si>
  <si>
    <t>NUMERAL 7</t>
  </si>
  <si>
    <t xml:space="preserve">PROGRAMA/DEPARTAMENTO </t>
  </si>
  <si>
    <t>CANTIDAD DOTADA</t>
  </si>
  <si>
    <t>MONTO</t>
  </si>
  <si>
    <t>BENEFICIARIOS</t>
  </si>
  <si>
    <t>DOTACIONES PROGRAMAS INTERNOS MAYO 2025</t>
  </si>
  <si>
    <t>DOTACIONES DE PROGRAMAS INTERNOS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</si>
</sst>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3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44" fontId="4" fillId="0" borderId="0" xfId="5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67" fontId="4" fillId="0" borderId="0" xfId="6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0" borderId="1" xfId="4" applyFont="1" applyFill="1" applyBorder="1" applyAlignment="1">
      <alignment horizontal="center" vertical="center" wrapText="1"/>
    </xf>
    <xf numFmtId="168" fontId="5" fillId="0" borderId="1" xfId="5" applyNumberFormat="1" applyFont="1" applyFill="1" applyBorder="1" applyAlignment="1">
      <alignment horizontal="center" vertical="center" wrapText="1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5" fontId="7" fillId="2" borderId="1" xfId="4" applyFont="1" applyFill="1" applyBorder="1" applyAlignment="1">
      <alignment horizontal="center" vertical="center" wrapText="1"/>
    </xf>
    <xf numFmtId="44" fontId="7" fillId="2" borderId="1" xfId="5" applyNumberFormat="1" applyFont="1" applyFill="1" applyBorder="1" applyAlignment="1">
      <alignment horizontal="center" vertical="center" wrapText="1"/>
    </xf>
    <xf numFmtId="167" fontId="7" fillId="2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169" fontId="6" fillId="0" borderId="0" xfId="6" applyNumberFormat="1" applyFont="1" applyBorder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4" applyFont="1" applyBorder="1" applyAlignment="1">
      <alignment horizontal="center" vertical="center" wrapText="1"/>
    </xf>
    <xf numFmtId="168" fontId="5" fillId="0" borderId="1" xfId="5" applyNumberFormat="1" applyFont="1" applyBorder="1" applyAlignment="1">
      <alignment horizontal="center" vertical="center" wrapText="1"/>
    </xf>
    <xf numFmtId="14" fontId="5" fillId="0" borderId="1" xfId="6" applyNumberFormat="1" applyFont="1" applyBorder="1" applyAlignment="1">
      <alignment horizontal="center" vertical="center" wrapText="1"/>
    </xf>
    <xf numFmtId="14" fontId="4" fillId="0" borderId="1" xfId="6" applyNumberFormat="1" applyFont="1" applyFill="1" applyBorder="1" applyAlignment="1">
      <alignment horizontal="center" vertical="center" wrapText="1"/>
    </xf>
    <xf numFmtId="1" fontId="4" fillId="0" borderId="1" xfId="7" applyNumberFormat="1" applyFont="1" applyBorder="1" applyAlignment="1">
      <alignment horizontal="center" vertical="center" wrapText="1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164" fontId="9" fillId="0" borderId="0" xfId="1" applyNumberFormat="1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169" fontId="10" fillId="0" borderId="0" xfId="6" applyNumberFormat="1" applyFont="1" applyBorder="1" applyAlignment="1">
      <alignment horizontal="center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3">
    <dxf>
      <font>
        <strike/>
        <color rgb="FF0070C0"/>
      </font>
      <fill>
        <patternFill>
          <fgColor auto="1"/>
          <bgColor rgb="FF92D050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123825</xdr:rowOff>
    </xdr:from>
    <xdr:ext cx="2709657" cy="819150"/>
    <xdr:pic>
      <xdr:nvPicPr>
        <xdr:cNvPr id="3" name="Imagen 2">
          <a:extLst>
            <a:ext uri="{FF2B5EF4-FFF2-40B4-BE49-F238E27FC236}">
              <a16:creationId xmlns:a16="http://schemas.microsoft.com/office/drawing/2014/main" id="{FB5E6B32-4765-45FA-9990-EEA21737D9E0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2" name="Imagen 1">
          <a:extLst>
            <a:ext uri="{FF2B5EF4-FFF2-40B4-BE49-F238E27FC236}">
              <a16:creationId xmlns:a16="http://schemas.microsoft.com/office/drawing/2014/main" id="{BBA59F72-2AE8-49D3-90D5-ECC79C3B614F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3A33BD33-82A2-4050-BF59-8549473E1BE8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813.489667824077" createdVersion="8" refreshedVersion="8" minRefreshableVersion="3" recordCount="166" xr:uid="{2212E4D2-EB94-4B43-A2E6-5CA912982D30}">
  <cacheSource type="worksheet">
    <worksheetSource ref="B7:R173" sheet="NUMERAL 7"/>
  </cacheSource>
  <cacheFields count="24">
    <cacheField name="No." numFmtId="0">
      <sharedItems containsSemiMixedTypes="0" containsString="0" containsNumber="1" containsInteger="1" minValue="1" maxValue="166"/>
    </cacheField>
    <cacheField name="FECHA DE ENTREGA" numFmtId="14">
      <sharedItems containsSemiMixedTypes="0" containsNonDate="0" containsDate="1" containsString="0" minDate="2025-05-05T00:00:00" maxDate="2025-05-31T00:00:00"/>
    </cacheField>
    <cacheField name="AÑO" numFmtId="1">
      <sharedItems containsSemiMixedTypes="0" containsString="0" containsNumber="1" containsInteger="1" minValue="2025" maxValue="2025"/>
    </cacheField>
    <cacheField name="DEPARTAMENTO" numFmtId="0">
      <sharedItems count="9">
        <s v="Huehuetenango"/>
        <s v="Guatemala"/>
        <s v="Sacatepéquez"/>
        <s v="El Progreso"/>
        <s v="Chiquimula"/>
        <s v="Quetzaltenango"/>
        <s v="Quiché"/>
        <s v="Escuintla"/>
        <s v="Alta Verapaz"/>
      </sharedItems>
    </cacheField>
    <cacheField name="MUNICIPIO" numFmtId="0">
      <sharedItems/>
    </cacheField>
    <cacheField name="COMUNIDAD BENEFICIADA" numFmtId="0">
      <sharedItems/>
    </cacheField>
    <cacheField name="NOMBRE SOLICITANTE" numFmtId="0">
      <sharedItems/>
    </cacheField>
    <cacheField name="CARGO" numFmtId="0">
      <sharedItems/>
    </cacheField>
    <cacheField name="DPI BENEFI." numFmtId="0">
      <sharedItems/>
    </cacheField>
    <cacheField name="NO.  DE ACTA" numFmtId="0">
      <sharedItems/>
    </cacheField>
    <cacheField name="MATERIAL DOTADO" numFmtId="0">
      <sharedItems/>
    </cacheField>
    <cacheField name="AÑO DE COMPRA" numFmtId="0">
      <sharedItems containsSemiMixedTypes="0" containsString="0" containsNumber="1" containsInteger="1" minValue="2023" maxValue="2024"/>
    </cacheField>
    <cacheField name="AARÓN" numFmtId="0">
      <sharedItems/>
    </cacheField>
    <cacheField name="DESCRIPCIÓN" numFmtId="0">
      <sharedItems/>
    </cacheField>
    <cacheField name="CANTIDAD _x000a_DOTADA" numFmtId="164">
      <sharedItems containsSemiMixedTypes="0" containsString="0" containsNumber="1" containsInteger="1" minValue="1" maxValue="1980"/>
    </cacheField>
    <cacheField name="VALOR_x000a_UNITARIO " numFmtId="168">
      <sharedItems containsSemiMixedTypes="0" containsString="0" containsNumber="1" minValue="0" maxValue="24900"/>
    </cacheField>
    <cacheField name="VALOR TOTAL Q" numFmtId="165">
      <sharedItems containsSemiMixedTypes="0" containsString="0" containsNumber="1" minValue="0" maxValue="5045040"/>
    </cacheField>
    <cacheField name="NO. PROYECTO" numFmtId="0">
      <sharedItems/>
    </cacheField>
    <cacheField name="NOG" numFmtId="0">
      <sharedItems containsBlank="1" containsMixedTypes="1" containsNumber="1" containsInteger="1" minValue="18925952" maxValue="23667478"/>
    </cacheField>
    <cacheField name="PROGRAMA" numFmtId="0">
      <sharedItems count="3">
        <s v="PROCODE"/>
        <s v="PROACO"/>
        <s v="PROVIDI"/>
      </sharedItems>
    </cacheField>
    <cacheField name="BENEFICIARIOS_x000a_DIRECTOS" numFmtId="164">
      <sharedItems containsSemiMixedTypes="0" containsString="0" containsNumber="1" minValue="1" maxValue="2250"/>
    </cacheField>
    <cacheField name="BENEFICIARIOS_x000a_INDIRECTOS" numFmtId="164">
      <sharedItems containsSemiMixedTypes="0" containsString="0" containsNumber="1" containsInteger="1" minValue="0" maxValue="60"/>
    </cacheField>
    <cacheField name="TOTAL BENEFICIARIOS" numFmtId="164">
      <sharedItems containsSemiMixedTypes="0" containsString="0" containsNumber="1" minValue="1" maxValue="2250"/>
    </cacheField>
    <cacheField name="VENTANILLA ÚNIC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n v="1"/>
    <d v="2025-05-05T00:00:00"/>
    <n v="2025"/>
    <x v="0"/>
    <s v="San Gaspar Ixchil"/>
    <s v="San Gaspar Ixchil"/>
    <s v="JUAN RAMÍREZ PÉREZ"/>
    <s v="Alcalde Municipal"/>
    <s v="1928 50008 1329"/>
    <s v="161-2025"/>
    <s v="Pasador P/Puerta De 1 ½ Pulgadas"/>
    <n v="2024"/>
    <s v="Agropecuario Y Artesanal"/>
    <s v="Pasador"/>
    <n v="900"/>
    <n v="1.75"/>
    <n v="1575"/>
    <s v="CD-025-2024/EE"/>
    <n v="23158808"/>
    <x v="0"/>
    <n v="450"/>
    <n v="0"/>
    <n v="450"/>
    <s v="1756-2025"/>
  </r>
  <r>
    <n v="2"/>
    <d v="2025-05-05T00:00:00"/>
    <n v="2025"/>
    <x v="1"/>
    <s v="Guatemala"/>
    <s v="Unidos Los Ocotes por un Cambio Zona Veinticinco (25)"/>
    <s v="ERMELINDO DE JESÚS HERRERA TAQUÉ"/>
    <s v="Coordinador del Consejo Comunitario de Desarrollo -COCODE-"/>
    <s v="2652 49422 0101"/>
    <s v="162-2025"/>
    <s v="Carreta de Mano"/>
    <n v="2024"/>
    <s v="Agropecuario Y Artesanal"/>
    <s v="Herramienta de Albañileria"/>
    <n v="40"/>
    <n v="318"/>
    <n v="12720"/>
    <s v="052-0-2024"/>
    <m/>
    <x v="0"/>
    <n v="158"/>
    <n v="0"/>
    <n v="158"/>
    <s v="813-2025"/>
  </r>
  <r>
    <n v="3"/>
    <d v="2025-05-05T00:00:00"/>
    <n v="2025"/>
    <x v="1"/>
    <s v="San Pedro Ayampuc"/>
    <s v="Asentamiento Prados de San Pedro, Aldea La Lagunilla"/>
    <s v="TELMA GARCÍA RECINOS DE MACARIO"/>
    <s v="Presidenta del Consejo Comunitario de Desarrollo -COCODE-"/>
    <s v="2231 17706 0502"/>
    <s v="163-2025"/>
    <s v="Carreta de Mano"/>
    <n v="2024"/>
    <s v="Agropecuario Y Artesanal"/>
    <s v="Herramienta de Albañileria"/>
    <n v="5"/>
    <n v="318"/>
    <n v="1590"/>
    <s v="052-0-2024"/>
    <m/>
    <x v="0"/>
    <n v="158"/>
    <n v="0"/>
    <n v="158"/>
    <s v="1305-2024"/>
  </r>
  <r>
    <n v="4"/>
    <d v="2025-05-05T00:00:00"/>
    <n v="2025"/>
    <x v="1"/>
    <s v="San Pedro Sacatepéquez"/>
    <s v="San Pedro Sacatepéquez"/>
    <s v="JUAN LEONEL CULAJAY PÉREZ"/>
    <s v="Alcalde Municipal "/>
    <s v="2558 69134 0109"/>
    <s v="164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34-2024 T4"/>
  </r>
  <r>
    <n v="5"/>
    <d v="2025-05-05T00:00:00"/>
    <n v="2025"/>
    <x v="1"/>
    <s v="San Pedro Sacatepéquez"/>
    <s v="San Pedro Sacatepéquez"/>
    <s v="JUAN LEONEL CULAJAY PÉREZ"/>
    <s v="Alcalde Municipal "/>
    <s v="2558 69134 0109"/>
    <s v="164-2025"/>
    <s v="Proyector 3,400 Lumen"/>
    <n v="2024"/>
    <s v="Entidades"/>
    <s v="Taller de Computación"/>
    <n v="1"/>
    <n v="3579"/>
    <n v="3579"/>
    <s v="020-0-2024"/>
    <m/>
    <x v="0"/>
    <n v="1"/>
    <n v="60"/>
    <n v="61"/>
    <s v="1334-2024 T4"/>
  </r>
  <r>
    <n v="6"/>
    <d v="2025-05-05T00:00:00"/>
    <n v="2025"/>
    <x v="1"/>
    <s v="San Pedro Sacatepéquez"/>
    <s v="San Pedro Sacatepéquez"/>
    <s v="JUAN LEONEL CULAJAY PÉREZ"/>
    <s v="Alcalde Municipal "/>
    <s v="2558 69134 0109"/>
    <s v="164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34-2024 T4"/>
  </r>
  <r>
    <n v="7"/>
    <d v="2025-05-05T00:00:00"/>
    <n v="2025"/>
    <x v="1"/>
    <s v="San Pedro Sacatepéquez"/>
    <s v="San Pedro Sacatepéquez"/>
    <s v="JUAN LEONEL CULAJAY PÉREZ"/>
    <s v="Alcalde Municipal "/>
    <s v="2558 69134 0109"/>
    <s v="165-2025"/>
    <s v="Estación Total Topográfica"/>
    <n v="2024"/>
    <s v="Entidades"/>
    <s v="Estación Total"/>
    <n v="1"/>
    <n v="24900"/>
    <n v="24900"/>
    <s v="029-0-2024"/>
    <m/>
    <x v="0"/>
    <n v="1"/>
    <n v="0"/>
    <n v="1"/>
    <s v="030-2025 T5"/>
  </r>
  <r>
    <n v="8"/>
    <d v="2025-05-06T00:00:00"/>
    <n v="2025"/>
    <x v="1"/>
    <s v="San José del Golfo"/>
    <s v="Aldea La Choleña"/>
    <s v="GABRIEL ANTONIO LÓPEZ MORALES"/>
    <s v="Presidente del Consejo Comunitario de Desarrollo -COCODE-"/>
    <s v="1934 37112 0104"/>
    <s v="166-2025"/>
    <s v="Carreta de Mano"/>
    <n v="2024"/>
    <s v="Agropecuario Y Artesanal"/>
    <s v="Herramienta de Albañileria"/>
    <n v="68"/>
    <n v="318"/>
    <n v="21624"/>
    <s v="052-0-2024"/>
    <m/>
    <x v="0"/>
    <n v="158"/>
    <n v="0"/>
    <n v="158"/>
    <s v="854-2025 A"/>
  </r>
  <r>
    <n v="9"/>
    <d v="2025-05-06T00:00:00"/>
    <n v="2025"/>
    <x v="1"/>
    <s v="San José del Golfo"/>
    <s v="Aldea La Choleña"/>
    <s v="GABRIEL ANTONIO LÓPEZ MORALES"/>
    <s v="Presidente del Consejo Comunitario de Desarrollo -COCODE-"/>
    <s v="1934 37112 0104"/>
    <s v="166-2025"/>
    <s v="Molino"/>
    <n v="2023"/>
    <s v="Vulnerabilidad"/>
    <s v="Insumos del Hogar"/>
    <n v="41"/>
    <n v="570"/>
    <n v="23370"/>
    <s v="001-0-2023"/>
    <n v="18925952"/>
    <x v="0"/>
    <n v="328"/>
    <n v="0"/>
    <n v="328"/>
    <s v="854-2025 A"/>
  </r>
  <r>
    <n v="10"/>
    <d v="2025-05-07T00:00:00"/>
    <n v="2025"/>
    <x v="2"/>
    <s v="Santa Lucía Milpas Altas"/>
    <s v="Santa Lucía Milpas Altas"/>
    <s v="LUIS ORLANDO GUERRA OLIVA"/>
    <s v="Alcalde Municipal"/>
    <s v="1912 22968 0309"/>
    <s v="168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57-2024 T4"/>
  </r>
  <r>
    <n v="11"/>
    <d v="2025-05-07T00:00:00"/>
    <n v="2025"/>
    <x v="2"/>
    <s v="Santa Lucía Milpas Altas"/>
    <s v="Santa Lucía Milpas Altas"/>
    <s v="LUIS ORLANDO GUERRA OLIVA"/>
    <s v="Alcalde Municipal"/>
    <s v="1912 22968 0309"/>
    <s v="168-2025"/>
    <s v="Proyector 3,400 Lumen"/>
    <n v="2024"/>
    <s v="Entidades"/>
    <s v="Taller de Computación"/>
    <n v="1"/>
    <n v="3579"/>
    <n v="3579"/>
    <s v="020-0-2024"/>
    <m/>
    <x v="0"/>
    <n v="1"/>
    <n v="60"/>
    <n v="61"/>
    <s v="1357-2024 T4"/>
  </r>
  <r>
    <n v="12"/>
    <d v="2025-05-07T00:00:00"/>
    <n v="2025"/>
    <x v="2"/>
    <s v="Santa Lucía Milpas Altas"/>
    <s v="Santa Lucía Milpas Altas"/>
    <s v="LUIS ORLANDO GUERRA OLIVA"/>
    <s v="Alcalde Municipal"/>
    <s v="1912 22968 0309"/>
    <s v="168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57-2024 T4"/>
  </r>
  <r>
    <n v="13"/>
    <d v="2025-05-07T00:00:00"/>
    <n v="2025"/>
    <x v="1"/>
    <s v="San Pedro Ayampuc"/>
    <s v="Asentamiento Prados de San Pedro"/>
    <s v="TELMA GARCÍA RECINOS DE MACARIO"/>
    <s v="Presidenta del Consejo Comunitario de Desarrollo -COCODE-"/>
    <s v="2231 17706 0502"/>
    <s v="169-2025"/>
    <s v="Pala"/>
    <n v="2023"/>
    <s v="Agropecuario Y Artesanal"/>
    <s v="Herramienta de Labranza"/>
    <n v="13"/>
    <n v="45"/>
    <n v="585"/>
    <s v="CD-068-2023/JR"/>
    <n v="21753350"/>
    <x v="0"/>
    <n v="13"/>
    <n v="0"/>
    <n v="13"/>
    <s v="1305-2024"/>
  </r>
  <r>
    <n v="14"/>
    <d v="2025-05-07T00:00:00"/>
    <n v="2025"/>
    <x v="1"/>
    <s v="San Pedro Ayampuc"/>
    <s v="Asentamiento Prados de San Pedro"/>
    <s v="TELMA GARCÍA RECINOS DE MACARIO"/>
    <s v="Presidenta del Consejo Comunitario de Desarrollo -COCODE-"/>
    <s v="2231 17706 0502"/>
    <s v="169-2025"/>
    <s v="Pala Cuadrada Con Cabo Corto"/>
    <n v="2023"/>
    <s v="Agropecuario Y Artesanal"/>
    <s v="Herramienta de Labranza"/>
    <n v="17"/>
    <n v="45"/>
    <n v="765"/>
    <s v="E547371241"/>
    <s v="E547371241"/>
    <x v="0"/>
    <n v="17"/>
    <n v="0"/>
    <n v="17"/>
    <s v="1305-2024"/>
  </r>
  <r>
    <n v="15"/>
    <d v="2025-05-07T00:00:00"/>
    <n v="2025"/>
    <x v="1"/>
    <s v="San Pedro Ayampuc"/>
    <s v="Asentamiento Prados de San Pedro"/>
    <s v="TELMA GARCÍA RECINOS DE MACARIO"/>
    <s v="Presidenta del Consejo Comunitario de Desarrollo -COCODE-"/>
    <s v="2231 17706 0502"/>
    <s v="169-2025"/>
    <s v="Azadon"/>
    <n v="2023"/>
    <s v="Agropecuario Y Artesanal"/>
    <s v="Herramienta de Labranza"/>
    <n v="5"/>
    <n v="175"/>
    <n v="875"/>
    <s v="001-0-2023"/>
    <n v="18925952"/>
    <x v="0"/>
    <n v="5"/>
    <n v="0"/>
    <n v="5"/>
    <s v="1305-2024"/>
  </r>
  <r>
    <n v="16"/>
    <d v="2025-05-07T00:00:00"/>
    <n v="2025"/>
    <x v="3"/>
    <s v="Sanarate"/>
    <s v="Aldea Poza Verde"/>
    <s v="JUAN ANTONIO VALENZUELA VALENZUELA"/>
    <s v="Presidente del Consejo Comunitario de Desarrollo -COCODE-"/>
    <s v="2105 88128 0206"/>
    <s v="170-2025"/>
    <s v="Tubo Diámetro 2 Plg X 6 Metros"/>
    <n v="2024"/>
    <s v="Agua Potable"/>
    <s v="Tubería"/>
    <n v="230"/>
    <n v="94.39"/>
    <n v="37756"/>
    <s v="018-0-2024"/>
    <n v="23443138"/>
    <x v="0"/>
    <n v="40"/>
    <n v="0"/>
    <n v="40"/>
    <s v="1,074-2024"/>
  </r>
  <r>
    <n v="17"/>
    <d v="2025-05-07T00:00:00"/>
    <n v="2025"/>
    <x v="3"/>
    <s v="Sanarate"/>
    <s v="Aldea Poza Verde"/>
    <s v="JUAN ANTONIO VALENZUELA VALENZUELA"/>
    <s v="Presidente del Consejo Comunitario de Desarrollo -COCODE-"/>
    <s v="2105 88128 0206"/>
    <s v="170-2025"/>
    <s v="Tubo PVC Blanco Diametro 1 PLG X LRG 6 MTS"/>
    <n v="2023"/>
    <s v="Agua Potable"/>
    <s v="Tubería"/>
    <n v="100"/>
    <n v="65"/>
    <n v="6500"/>
    <s v="012-0-2023"/>
    <n v="19301820"/>
    <x v="0"/>
    <n v="10"/>
    <n v="0"/>
    <n v="10"/>
    <s v="1,074-2024"/>
  </r>
  <r>
    <n v="18"/>
    <d v="2025-05-07T00:00:00"/>
    <n v="2025"/>
    <x v="3"/>
    <s v="Sanarate"/>
    <s v="Aldea Poza Verde"/>
    <s v="JUAN ANTONIO VALENZUELA VALENZUELA"/>
    <s v="Presidente del Consejo Comunitario de Desarrollo -COCODE-"/>
    <s v="2105 88128 0206"/>
    <s v="170-2025"/>
    <s v="Tubo PVC Blanco Diametro 3/4 PLG X LRG 6 MTS"/>
    <n v="2023"/>
    <s v="Agua Potable"/>
    <s v="Tubería"/>
    <n v="100"/>
    <n v="55"/>
    <n v="5500"/>
    <s v="012-0-2023"/>
    <n v="19301820"/>
    <x v="0"/>
    <n v="10"/>
    <n v="0"/>
    <n v="10"/>
    <s v="1,074-2024"/>
  </r>
  <r>
    <n v="19"/>
    <d v="2025-05-05T00:00:00"/>
    <n v="2025"/>
    <x v="1"/>
    <s v="Guatemala"/>
    <s v="Anexo Colonia El Rosario de la Zona dieciocho (18)"/>
    <s v="ROSA ESPERANZA RAMOS"/>
    <s v="Coordinadora del Consejo Comunitario de Desarrollo -COCODE-"/>
    <s v="2435 78369 0507"/>
    <s v="240-2025"/>
    <s v="Arroz De 10 Kilos"/>
    <n v="2024"/>
    <s v="Alimentos"/>
    <s v="Arroz"/>
    <n v="540"/>
    <n v="0"/>
    <n v="0"/>
    <s v="China Taiwan"/>
    <m/>
    <x v="1"/>
    <n v="270"/>
    <n v="0"/>
    <n v="270"/>
    <s v="1052-2024"/>
  </r>
  <r>
    <n v="20"/>
    <d v="2025-05-06T00:00:00"/>
    <n v="2025"/>
    <x v="1"/>
    <s v="Guatemala"/>
    <s v="Unidos Los Ocotes por un Cambio Zona Veinticinco (25)"/>
    <s v="ERMELINDO DE JESÚS HERRERA TAQUÉ"/>
    <s v="Coordinador del Consejo Comunitario de Desarrollo -COCODE-"/>
    <s v="2652 49422 0101"/>
    <s v="241-2025"/>
    <s v="Bomba De Plastico De 16 Litros"/>
    <n v="2024"/>
    <s v="Agropecuario Y Artesanal"/>
    <s v="Herramienta de Labranza"/>
    <n v="40"/>
    <n v="248"/>
    <n v="9920"/>
    <s v="025-0-2024"/>
    <m/>
    <x v="1"/>
    <n v="40"/>
    <n v="0"/>
    <n v="40"/>
    <s v="813-2025"/>
  </r>
  <r>
    <n v="21"/>
    <d v="2025-05-06T00:00:00"/>
    <n v="2025"/>
    <x v="2"/>
    <s v="Santa María de Jesús"/>
    <s v="Unidos Por el Desarrollo Integral con Equidad de Género"/>
    <s v="FRANCISCO LUCERO PÍO PÉREZ"/>
    <s v="Presidente del Consejo Comunitario de Desarrollo -COCODE-"/>
    <s v="1785 57110 0311"/>
    <s v="242-2025"/>
    <s v="Bomba De Plastico De 16 Litros"/>
    <n v="2024"/>
    <s v="Agropecuario Y Artesanal"/>
    <s v="Herramienta de Labranza"/>
    <n v="130"/>
    <n v="248"/>
    <n v="32240"/>
    <s v="025-0-2024"/>
    <m/>
    <x v="1"/>
    <n v="130"/>
    <n v="0"/>
    <n v="130"/>
    <s v="344-2025"/>
  </r>
  <r>
    <n v="22"/>
    <d v="2025-05-06T00:00:00"/>
    <n v="2025"/>
    <x v="1"/>
    <s v="San José del Golfo"/>
    <s v="Aldea La Choleña"/>
    <s v="GABRIEL ANTONIO LÓPEZ MORALES"/>
    <s v="Presidente del Consejo Comunitario de Desarrollo -COCODE-"/>
    <s v="1934 37112 0104"/>
    <s v="243-2025"/>
    <s v="Bomba De Plastico De 16 Litros"/>
    <n v="2024"/>
    <s v="Agropecuario Y Artesanal"/>
    <s v="Herramienta de Labranza"/>
    <n v="44"/>
    <n v="248"/>
    <n v="10912"/>
    <s v="025-0-2024"/>
    <m/>
    <x v="1"/>
    <n v="44"/>
    <n v="0"/>
    <n v="44"/>
    <s v="854-2025 A"/>
  </r>
  <r>
    <n v="23"/>
    <d v="2025-05-07T00:00:00"/>
    <n v="2025"/>
    <x v="2"/>
    <s v="Santiago Sacatepéquez"/>
    <s v="Aldea San José Pacul"/>
    <s v="HECTOR ANTONIO RAXÓN MONROY"/>
    <s v="Coordinador del Consejo Comunitario de Desarrollo -COCODE-"/>
    <s v="1777 21294 0306"/>
    <s v="246-2025"/>
    <s v="Bomba De Plastico De 16 Litros"/>
    <n v="2024"/>
    <s v="Agropecuario Y Artesanal"/>
    <s v="Herramienta de Labranza"/>
    <n v="100"/>
    <n v="248"/>
    <n v="24800"/>
    <s v="025-0-2024"/>
    <m/>
    <x v="1"/>
    <n v="100"/>
    <n v="0"/>
    <n v="100"/>
    <s v="04-2024"/>
  </r>
  <r>
    <n v="24"/>
    <d v="2025-05-05T00:00:00"/>
    <n v="2025"/>
    <x v="1"/>
    <s v="San Juan Sacatepéquez"/>
    <s v="Caserío Pasajoc, Aldea Cerro Alto"/>
    <s v="RICARDO TOP CHAMALÉ"/>
    <s v="Presidente del Consejo Comunitario de Desarrollo -COCODE-"/>
    <s v="2202 81076 0110"/>
    <s v="144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568-2024"/>
  </r>
  <r>
    <n v="25"/>
    <d v="2025-05-05T00:00:00"/>
    <n v="2025"/>
    <x v="4"/>
    <s v="Jocotán"/>
    <s v="Jocotán"/>
    <s v="PETRONILO PÉREZ LÓPEZ"/>
    <s v="Alcalde Municipal"/>
    <s v="1586 59457 2004"/>
    <s v="145-2025"/>
    <s v="Concreto Premezclado Cupón"/>
    <n v="2024"/>
    <s v="Vulnerabilidad"/>
    <s v="Concreto"/>
    <n v="1000"/>
    <n v="2548"/>
    <n v="2548000"/>
    <s v="039-0-2024"/>
    <m/>
    <x v="2"/>
    <n v="1000"/>
    <n v="0"/>
    <n v="1000"/>
    <s v="259-2025"/>
  </r>
  <r>
    <n v="26"/>
    <d v="2025-05-05T00:00:00"/>
    <n v="2025"/>
    <x v="4"/>
    <s v="San Juan la Ermita"/>
    <s v="San Juan la Ermita"/>
    <s v="WILSON RUBÉN GUERRA PORTILLO"/>
    <s v="Alcalde Municipal"/>
    <s v="1974 83992 2003"/>
    <s v="146-2025"/>
    <s v="Concreto Premezclado Cupón"/>
    <n v="2024"/>
    <s v="Vulnerabilidad"/>
    <s v="Concreto"/>
    <n v="1000"/>
    <n v="2548"/>
    <n v="2548000"/>
    <s v="039-0-2024"/>
    <m/>
    <x v="2"/>
    <n v="1000"/>
    <n v="0"/>
    <n v="1000"/>
    <s v="814-2025 B"/>
  </r>
  <r>
    <n v="27"/>
    <d v="2025-05-06T00:00:00"/>
    <n v="2025"/>
    <x v="2"/>
    <s v="San Antonio Aguas Calientes"/>
    <s v="Unidos por un bien común de la zona tres (3)"/>
    <s v="TELMO EMANUEL GODÍNEZ HERNÁNDEZ"/>
    <s v="Presidente del Consejo Comunitario de Desarrollo -COCODE-"/>
    <s v="2635 70517 0315"/>
    <s v="147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764-2025"/>
  </r>
  <r>
    <n v="28"/>
    <d v="2025-05-06T00:00:00"/>
    <n v="2025"/>
    <x v="2"/>
    <s v="Antigua Guatemala"/>
    <s v="Aldea San Felipe de Jesús"/>
    <s v="JUÁN FRANCISCO GOMÉZ JIMENEZ"/>
    <s v="Presidente del Consejo Comunitario de Desarrollo -COCODE-"/>
    <s v="1856 35431 0414"/>
    <s v="148-2025"/>
    <s v="Cupones Canjeables Por Kit De Techo Minimo"/>
    <n v="2024"/>
    <s v="Vulnerabilidad"/>
    <s v="Cupón Techo Mínimo"/>
    <n v="10"/>
    <n v="1632"/>
    <n v="16320"/>
    <s v="045-0-2024"/>
    <m/>
    <x v="2"/>
    <n v="10"/>
    <n v="0"/>
    <n v="10"/>
    <s v="849-2025"/>
  </r>
  <r>
    <n v="29"/>
    <d v="2025-05-06T00:00:00"/>
    <n v="2025"/>
    <x v="2"/>
    <s v="Sumpango"/>
    <s v="Aldea El Rejón"/>
    <s v="JOSÉ FROILAN RAXÓN BURRION"/>
    <s v="Presidente del Consejo Comunitario de Desarrollo -COCODE-"/>
    <s v="1618 17599 0304"/>
    <s v="149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83-2025"/>
  </r>
  <r>
    <n v="30"/>
    <d v="2025-05-06T00:00:00"/>
    <n v="2025"/>
    <x v="2"/>
    <s v="Sumpango"/>
    <s v="Aldea San José el Yalú"/>
    <s v="LEONARDO CANEL LÓPEZ"/>
    <s v="Presidente del Consejo Comunitario de Desarrollo -COCODE-"/>
    <s v="2363 01497 0304"/>
    <s v="150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84-2025"/>
  </r>
  <r>
    <n v="31"/>
    <d v="2025-05-06T00:00:00"/>
    <n v="2025"/>
    <x v="2"/>
    <s v="Magdalena Milpas Altas"/>
    <s v="Aldea Buena Vista"/>
    <s v="SABINO LÓPEZ RAMOS"/>
    <s v="Presidente del Consejo Comunitario de Desarrollo -COCODE-"/>
    <s v="1979 72616 0310"/>
    <s v="151-2025"/>
    <s v="Cupones Canjeables Por Kit De Techo Minimo"/>
    <n v="2024"/>
    <s v="Vulnerabilidad"/>
    <s v="Cupón Techo Mínimo"/>
    <n v="15"/>
    <n v="1632"/>
    <n v="24480"/>
    <s v="045-0-2024"/>
    <m/>
    <x v="2"/>
    <n v="15"/>
    <n v="0"/>
    <n v="15"/>
    <s v="977-2025"/>
  </r>
  <r>
    <n v="32"/>
    <d v="2025-05-06T00:00:00"/>
    <n v="2025"/>
    <x v="2"/>
    <s v="Magdalena Milpas Altas"/>
    <s v="Aldea San Miguel Milpas Altas"/>
    <s v="BLANCA ELIDA CUCUJ CHACÓN DE GOLÓN"/>
    <s v="Presidente del Consejo Comunitario de Desarrollo -COCODE-"/>
    <s v="2489 68254 0301"/>
    <s v="152-2025"/>
    <s v="Cupones Canjeables Por Kit De Techo Minimo"/>
    <n v="2024"/>
    <s v="Vulnerabilidad"/>
    <s v="Cupón Techo Mínimo"/>
    <n v="10"/>
    <n v="1632"/>
    <n v="16320"/>
    <s v="045-0-2024"/>
    <m/>
    <x v="2"/>
    <n v="10"/>
    <n v="0"/>
    <n v="10"/>
    <s v="978-2025"/>
  </r>
  <r>
    <n v="33"/>
    <d v="2025-05-06T00:00:00"/>
    <n v="2025"/>
    <x v="2"/>
    <s v="Antigua Guatemala"/>
    <s v="Caserío La Cumbre, San Mateo Milpas Altas"/>
    <s v="ELUVIA MARIBEL LÓPEZ SOCOREC"/>
    <s v="Presidente del Consejo Comunitario de Desarrollo -COCODE-"/>
    <s v="2067 82853 0301"/>
    <s v="153-2025"/>
    <s v="Cupones Canjeables Por Kit De Techo Minimo"/>
    <n v="2024"/>
    <s v="Vulnerabilidad"/>
    <s v="Cupón Techo Mínimo"/>
    <n v="35"/>
    <n v="1632"/>
    <n v="57120"/>
    <s v="045-0-2024"/>
    <m/>
    <x v="2"/>
    <n v="35"/>
    <n v="0"/>
    <n v="35"/>
    <s v="848-2025"/>
  </r>
  <r>
    <n v="34"/>
    <d v="2025-05-06T00:00:00"/>
    <n v="2025"/>
    <x v="2"/>
    <s v="Antigua Guatemala"/>
    <s v="Aldea San Mateo Milpas Altas"/>
    <s v="JUAN ERIBERTO PÉREZ HERNANDEZ"/>
    <s v="Presidente del Consejo Comunitario de Desarrollo -COCODE-"/>
    <s v="2609 94812 0301"/>
    <s v="154-2025"/>
    <s v="Cupones Canjeables Por Kit De Techo Minimo"/>
    <n v="2024"/>
    <s v="Vulnerabilidad"/>
    <s v="Cupón Techo Mínimo"/>
    <n v="10"/>
    <n v="1632"/>
    <n v="16320"/>
    <s v="045-0-2024"/>
    <m/>
    <x v="2"/>
    <n v="10"/>
    <n v="0"/>
    <n v="10"/>
    <s v="874-2025"/>
  </r>
  <r>
    <n v="35"/>
    <d v="2025-05-06T00:00:00"/>
    <n v="2025"/>
    <x v="5"/>
    <s v="Huitán"/>
    <s v="Huitán"/>
    <s v="HERMINIO MÉNDEZ PÉREZ"/>
    <s v="Concejal Primero"/>
    <s v="1867 84627 0915"/>
    <s v="155-2025"/>
    <s v="Cupones Canjeables Por Kit De Techo Minimo"/>
    <n v="2024"/>
    <s v="Vulnerabilidad"/>
    <s v="Cupón Techo Mínimo"/>
    <n v="43"/>
    <n v="1632"/>
    <n v="70176"/>
    <s v="045-0-2024"/>
    <m/>
    <x v="2"/>
    <n v="43"/>
    <n v="0"/>
    <n v="43"/>
    <s v="1212-2024"/>
  </r>
  <r>
    <n v="36"/>
    <d v="2025-05-07T00:00:00"/>
    <n v="2025"/>
    <x v="1"/>
    <s v="Guatemala"/>
    <s v="Asentamiento el Mirador"/>
    <s v="BRENDA AZUCENA CASTELLANOS PACHECO DE ROSALES"/>
    <s v="Coordinadora del Consejo Comunitario de Desarrollo -COCODE-"/>
    <s v="2186 10742 0101"/>
    <s v="172-2025"/>
    <s v="Carreta de Mano"/>
    <n v="2024"/>
    <s v="Agropecuario Y Artesanal"/>
    <s v="Herramienta de Albañileria"/>
    <n v="25"/>
    <n v="318"/>
    <n v="7950"/>
    <s v="052-0-2024"/>
    <m/>
    <x v="0"/>
    <n v="158"/>
    <n v="0"/>
    <n v="158"/>
    <s v="118-2024"/>
  </r>
  <r>
    <n v="37"/>
    <d v="2025-05-09T00:00:00"/>
    <n v="2025"/>
    <x v="6"/>
    <s v="Chicamán"/>
    <s v="Aldea Pajuil"/>
    <s v="RUDY YOVANY JÓM COLORADO"/>
    <s v="Presidente del Consejo Comunitario de Desarrollo -COCODE-"/>
    <s v="2679 65117 1419"/>
    <s v="248-2025"/>
    <s v="Bomba De Plastico De 16 Litros"/>
    <n v="2024"/>
    <s v="Agropecuario Y Artesanal"/>
    <s v="Herramienta de Labranza"/>
    <n v="75"/>
    <n v="248"/>
    <n v="18600"/>
    <s v="025-0-2024"/>
    <m/>
    <x v="1"/>
    <n v="75"/>
    <n v="0"/>
    <n v="75"/>
    <s v="1102-2024"/>
  </r>
  <r>
    <n v="38"/>
    <d v="2025-05-12T00:00:00"/>
    <n v="2025"/>
    <x v="6"/>
    <s v="Chicamán"/>
    <s v="Chicamán"/>
    <s v="VICTOR MANUEL MUZ POP"/>
    <s v="Alcalde Municipal"/>
    <s v="2209 83399 1416"/>
    <s v="174-2025"/>
    <s v="Estación Total Topográfica"/>
    <n v="2024"/>
    <s v="Entidades"/>
    <s v="Estación Total"/>
    <n v="1"/>
    <n v="24900"/>
    <n v="24900"/>
    <s v="029-0-2024"/>
    <m/>
    <x v="0"/>
    <n v="1"/>
    <n v="0"/>
    <n v="1"/>
    <s v="1366-2024 T5"/>
  </r>
  <r>
    <n v="39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Azadon Con Cabo"/>
    <n v="2024"/>
    <s v="Agropecuario Y Artesanal"/>
    <s v="Herramienta de Labranza"/>
    <n v="40"/>
    <n v="111.36"/>
    <n v="4454.3999999999996"/>
    <s v="054-0-2024"/>
    <m/>
    <x v="0"/>
    <n v="40"/>
    <n v="0"/>
    <n v="40"/>
    <s v="968-2024"/>
  </r>
  <r>
    <n v="40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Chuzo Con Cabo"/>
    <n v="2024"/>
    <s v="Agropecuario Y Artesanal"/>
    <s v="Herramienta de Labranza"/>
    <n v="40"/>
    <n v="135.19"/>
    <n v="5407.6"/>
    <s v="054-0-2024"/>
    <m/>
    <x v="0"/>
    <n v="40"/>
    <n v="0"/>
    <n v="40"/>
    <s v="968-2024"/>
  </r>
  <r>
    <n v="41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Hoz Dentada"/>
    <n v="2024"/>
    <s v="Agropecuario Y Artesanal"/>
    <s v="Herramienta de Labranza"/>
    <n v="40"/>
    <n v="95.7"/>
    <n v="3828"/>
    <s v="054-0-2024"/>
    <m/>
    <x v="0"/>
    <n v="40"/>
    <n v="0"/>
    <n v="40"/>
    <s v="968-2024"/>
  </r>
  <r>
    <n v="42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Machete"/>
    <n v="2024"/>
    <s v="Agropecuario Y Artesanal"/>
    <s v="Herramienta de Labranza"/>
    <n v="40"/>
    <n v="41.03"/>
    <n v="1641.2"/>
    <s v="054-0-2024"/>
    <m/>
    <x v="0"/>
    <n v="40"/>
    <n v="0"/>
    <n v="40"/>
    <s v="968-2024"/>
  </r>
  <r>
    <n v="43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Pala Con Cabo"/>
    <n v="2024"/>
    <s v="Agropecuario Y Artesanal"/>
    <s v="Herramienta de Labranza"/>
    <n v="40"/>
    <n v="64.72"/>
    <n v="2588.8000000000002"/>
    <s v="054-0-2024"/>
    <m/>
    <x v="0"/>
    <n v="40"/>
    <n v="0"/>
    <n v="40"/>
    <s v="968-2024"/>
  </r>
  <r>
    <n v="44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Rastrillo Con Cabo"/>
    <n v="2024"/>
    <s v="Agropecuario Y Artesanal"/>
    <s v="Herramienta de Labranza"/>
    <n v="40"/>
    <n v="67.540000000000006"/>
    <n v="2701.6000000000004"/>
    <s v="054-0-2024"/>
    <m/>
    <x v="0"/>
    <n v="40"/>
    <n v="0"/>
    <n v="40"/>
    <s v="968-2024"/>
  </r>
  <r>
    <n v="45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Azadon Con Cabo"/>
    <n v="2024"/>
    <s v="Agropecuario Y Artesanal"/>
    <s v="Herramienta de Labranza"/>
    <n v="50"/>
    <n v="111.36"/>
    <n v="5568"/>
    <s v="054-0-2024"/>
    <m/>
    <x v="0"/>
    <n v="50"/>
    <n v="0"/>
    <n v="50"/>
    <s v="1239-2024"/>
  </r>
  <r>
    <n v="46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Chuzo Con Cabo"/>
    <n v="2024"/>
    <s v="Agropecuario Y Artesanal"/>
    <s v="Herramienta de Labranza"/>
    <n v="50"/>
    <n v="135.19"/>
    <n v="6759.5"/>
    <s v="054-0-2024"/>
    <m/>
    <x v="0"/>
    <n v="50"/>
    <n v="0"/>
    <n v="50"/>
    <s v="1239-2024"/>
  </r>
  <r>
    <n v="47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Hoz Dentada"/>
    <n v="2024"/>
    <s v="Agropecuario Y Artesanal"/>
    <s v="Herramienta de Labranza"/>
    <n v="50"/>
    <n v="95.7"/>
    <n v="4785"/>
    <s v="054-0-2024"/>
    <m/>
    <x v="0"/>
    <n v="50"/>
    <n v="0"/>
    <n v="50"/>
    <s v="1239-2024"/>
  </r>
  <r>
    <n v="48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Machete"/>
    <n v="2024"/>
    <s v="Agropecuario Y Artesanal"/>
    <s v="Herramienta de Labranza"/>
    <n v="50"/>
    <n v="41.03"/>
    <n v="2051.5"/>
    <s v="054-0-2024"/>
    <m/>
    <x v="0"/>
    <n v="50"/>
    <n v="0"/>
    <n v="50"/>
    <s v="1239-2024"/>
  </r>
  <r>
    <n v="49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Pala Con Cabo"/>
    <n v="2024"/>
    <s v="Agropecuario Y Artesanal"/>
    <s v="Herramienta de Labranza"/>
    <n v="50"/>
    <n v="64.72"/>
    <n v="3236"/>
    <s v="054-0-2024"/>
    <m/>
    <x v="0"/>
    <n v="50"/>
    <n v="0"/>
    <n v="50"/>
    <s v="1239-2024"/>
  </r>
  <r>
    <n v="50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Rastrillo Con Cabo"/>
    <n v="2024"/>
    <s v="Agropecuario Y Artesanal"/>
    <s v="Herramienta de Labranza"/>
    <n v="50"/>
    <n v="67.540000000000006"/>
    <n v="3377.0000000000005"/>
    <s v="054-0-2024"/>
    <m/>
    <x v="0"/>
    <n v="50"/>
    <n v="0"/>
    <n v="50"/>
    <s v="1239-2024"/>
  </r>
  <r>
    <n v="51"/>
    <d v="2025-05-12T00:00:00"/>
    <n v="2025"/>
    <x v="6"/>
    <s v="Sacapulas"/>
    <s v="Caserío el Órgano"/>
    <s v="BOSBELÍ PÚ IXCOTOYAC"/>
    <s v="Presidente del Consejo Comunitario de Desarrollo -COCODE-"/>
    <s v="1828 25965 1327"/>
    <s v="156-2025"/>
    <s v="Cupones Canjeables Por Kit De Techo Minimo"/>
    <n v="2024"/>
    <s v="Vulnerabilidad"/>
    <s v="Cupón Techo Mínimo"/>
    <n v="74"/>
    <n v="1632"/>
    <n v="120768"/>
    <s v="045-0-2024"/>
    <m/>
    <x v="2"/>
    <n v="74"/>
    <n v="0"/>
    <n v="74"/>
    <s v="967-2024"/>
  </r>
  <r>
    <n v="52"/>
    <d v="2025-05-12T00:00:00"/>
    <n v="2025"/>
    <x v="6"/>
    <s v="Santa Cruz del Quiché"/>
    <s v="Cantón Pacaja I, Aldea Lemoa"/>
    <s v="SEBASTIÁN OSORIO"/>
    <s v="Presidente del Consejo Comunitario de Desarrollo -COCODE-"/>
    <s v="2066 83669 1401"/>
    <s v="157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236-2024"/>
  </r>
  <r>
    <n v="53"/>
    <d v="2025-05-12T00:00:00"/>
    <n v="2025"/>
    <x v="6"/>
    <s v="Santa Cruz del Quiché"/>
    <s v="Caserío Chuisiguan Xesic I"/>
    <s v="JOSÉ TIPÁZ ALVAREZ"/>
    <s v="Presidente del Consejo Comunitario de Desarrollo -COCODE-"/>
    <s v="1599 10242 1401"/>
    <s v="158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235-2024"/>
  </r>
  <r>
    <n v="54"/>
    <d v="2025-05-12T00:00:00"/>
    <n v="2025"/>
    <x v="6"/>
    <s v="Nebaj"/>
    <s v="Aldea Lajputa"/>
    <s v="PEDRO BRITO COBO"/>
    <s v="Presidente del Consejo Comunitario de Desarrollo -COCODE-"/>
    <s v="2236 04046 1405"/>
    <s v="159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504-2025"/>
  </r>
  <r>
    <n v="55"/>
    <d v="2025-05-12T00:00:00"/>
    <n v="2025"/>
    <x v="6"/>
    <s v="Nebaj"/>
    <s v="Aldea Vipecbalam"/>
    <s v="JACINTO BRITO RAYMUNDO"/>
    <s v="Presidente del Consejo Comunitario de Desarrollo -COCODE-"/>
    <s v="2367 22409 1413"/>
    <s v="160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555-2024"/>
  </r>
  <r>
    <n v="56"/>
    <d v="2025-05-12T00:00:00"/>
    <n v="2025"/>
    <x v="6"/>
    <s v="Joyabaj"/>
    <s v="Joyabaj"/>
    <s v="GASPAR CASTRO LÓPEZ"/>
    <s v="Alcalde indígena"/>
    <s v="2638 83639 1412"/>
    <s v="161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35-2025"/>
  </r>
  <r>
    <n v="57"/>
    <d v="2025-05-12T00:00:00"/>
    <n v="2025"/>
    <x v="6"/>
    <s v="Sacapulas"/>
    <s v="Caserío Xecataloj"/>
    <s v="AMILDA MICAELA SOLÍS ACEYTUNO"/>
    <s v="Presidente del Consejo Comunitario de Desarrollo -COCODE-"/>
    <s v="2366 81141 1416"/>
    <s v="178-2025"/>
    <s v="Tubo Diámetro 2 Plg X 6 Metros"/>
    <n v="2024"/>
    <s v="Agua Potable"/>
    <s v="Tubería"/>
    <n v="150"/>
    <n v="94.39"/>
    <n v="37756"/>
    <s v="018-0-2024"/>
    <n v="23443138"/>
    <x v="0"/>
    <n v="40"/>
    <n v="0"/>
    <n v="40"/>
    <s v="1625-2024"/>
  </r>
  <r>
    <n v="58"/>
    <d v="2025-05-12T00:00:00"/>
    <n v="2025"/>
    <x v="6"/>
    <s v="Sacapulas"/>
    <s v="Caserío Xecataloj"/>
    <s v="AMILDA MICAELA SOLÍS ACEYTUNO"/>
    <s v="Presidente del Consejo Comunitario de Desarrollo -COCODE-"/>
    <s v="2366 81141 1416"/>
    <s v="178-2025"/>
    <s v="Tubo Diametro 1 1/2 Plgs X 6 Mts"/>
    <n v="2024"/>
    <s v="Agua Potable"/>
    <s v="Tubería"/>
    <n v="200"/>
    <n v="62.79"/>
    <n v="12558"/>
    <s v="018-0-2024"/>
    <n v="23443138"/>
    <x v="0"/>
    <n v="158"/>
    <n v="0"/>
    <n v="158"/>
    <s v="1625-2024"/>
  </r>
  <r>
    <n v="59"/>
    <d v="2025-05-12T00:00:00"/>
    <n v="2025"/>
    <x v="6"/>
    <s v="Uspantán"/>
    <s v="Uspantán"/>
    <s v="OSWIN RAFAEL CHÁVEZ FUENTES"/>
    <s v="Representante Municipal"/>
    <s v="1585 79372 1201"/>
    <s v="179-2025"/>
    <s v="Pala Cuadrada Con Cabo Corto"/>
    <n v="2024"/>
    <s v="Agropecuario Y Artesanal"/>
    <s v="Herramienta de Labranza"/>
    <n v="21"/>
    <n v="42"/>
    <n v="882"/>
    <s v="CD-022-2024/EE"/>
    <n v="23050004"/>
    <x v="0"/>
    <n v="21"/>
    <n v="0"/>
    <n v="21"/>
    <s v="721-2024_x000a_725-2024"/>
  </r>
  <r>
    <n v="60"/>
    <d v="2025-05-12T00:00:00"/>
    <n v="2025"/>
    <x v="6"/>
    <s v="Uspantán"/>
    <s v="Uspantán"/>
    <s v="OSWIN RAFAEL CHÁVEZ FUENTES"/>
    <s v="Representante Municipal"/>
    <s v="1585 79372 1201"/>
    <s v="179-2025"/>
    <s v="Pala Cuadrada Con Cabo Corto"/>
    <n v="2023"/>
    <s v="Agropecuario Y Artesanal"/>
    <s v="Herramienta de Labranza"/>
    <n v="54"/>
    <n v="45"/>
    <n v="2430"/>
    <s v="E547371241"/>
    <s v="E547371241"/>
    <x v="0"/>
    <n v="54"/>
    <n v="0"/>
    <n v="54"/>
    <s v="721-2024_x000a_725-2024"/>
  </r>
  <r>
    <n v="61"/>
    <d v="2025-05-12T00:00:00"/>
    <n v="2025"/>
    <x v="6"/>
    <s v="Uspantán"/>
    <s v="Uspantán"/>
    <s v="OSWIN RAFAEL CHÁVEZ FUENTES"/>
    <s v="Representante Municipal"/>
    <s v="1585 79372 1201"/>
    <s v="179-2025"/>
    <s v="Azadon"/>
    <n v="2023"/>
    <s v="Agropecuario Y Artesanal"/>
    <s v="Herramienta de Labranza"/>
    <n v="16"/>
    <n v="175"/>
    <n v="2800"/>
    <s v="001-0-2023"/>
    <n v="18925952"/>
    <x v="0"/>
    <n v="16"/>
    <n v="0"/>
    <n v="16"/>
    <s v="721-2024_x000a_725-2024"/>
  </r>
  <r>
    <n v="62"/>
    <d v="2025-05-12T00:00:00"/>
    <n v="2025"/>
    <x v="6"/>
    <s v="Uspantán"/>
    <s v="Uspantán"/>
    <s v="OSWIN RAFAEL CHÁVEZ FUENTES"/>
    <s v="Representante Municipal"/>
    <s v="1585 79372 1201"/>
    <s v="179-2025"/>
    <s v="Azadón C/Cabo"/>
    <n v="2024"/>
    <s v="Agropecuario Y Artesanal"/>
    <s v="Herramienta de Labranza"/>
    <n v="38"/>
    <n v="62"/>
    <n v="2356"/>
    <s v="CD-022-2024/EE"/>
    <n v="23050004"/>
    <x v="0"/>
    <n v="38"/>
    <n v="0"/>
    <n v="38"/>
    <s v="721-2024_x000a_725-2024"/>
  </r>
  <r>
    <n v="63"/>
    <d v="2025-05-12T00:00:00"/>
    <n v="2025"/>
    <x v="6"/>
    <s v="Uspantán"/>
    <s v="Uspantán"/>
    <s v="OSWIN RAFAEL CHÁVEZ FUENTES"/>
    <s v="Representante Municipal"/>
    <s v="1585 79372 1201"/>
    <s v="180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84-2024 T4"/>
  </r>
  <r>
    <n v="64"/>
    <d v="2025-05-12T00:00:00"/>
    <n v="2025"/>
    <x v="6"/>
    <s v="Uspantán"/>
    <s v="Uspantán"/>
    <s v="OSWIN RAFAEL CHÁVEZ FUENTES"/>
    <s v="Representante Municipal"/>
    <s v="1585 79372 1201"/>
    <s v="180-2025"/>
    <s v="Proyector 3,400 Lumen"/>
    <n v="2024"/>
    <s v="Entidades"/>
    <s v="Taller de Computación"/>
    <n v="1"/>
    <n v="3579"/>
    <n v="3579"/>
    <s v="020-0-2024"/>
    <m/>
    <x v="0"/>
    <n v="1"/>
    <n v="60"/>
    <n v="61"/>
    <s v="1384-2024 T4"/>
  </r>
  <r>
    <n v="65"/>
    <d v="2025-05-12T00:00:00"/>
    <n v="2025"/>
    <x v="6"/>
    <s v="Uspantán"/>
    <s v="Uspantán"/>
    <s v="OSWIN RAFAEL CHÁVEZ FUENTES"/>
    <s v="Representante Municipal"/>
    <s v="1585 79372 1201"/>
    <s v="180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84-2024 T4"/>
  </r>
  <r>
    <n v="66"/>
    <d v="2025-05-12T00:00:00"/>
    <n v="2025"/>
    <x v="6"/>
    <s v="Chicamán"/>
    <s v="Chicamán"/>
    <s v="VICTOR MANUEL MUZ POP"/>
    <s v="Alcalde Municipal "/>
    <s v="2209 83399 1415"/>
    <s v="181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65-2024 T4"/>
  </r>
  <r>
    <n v="67"/>
    <d v="2025-05-12T00:00:00"/>
    <n v="2025"/>
    <x v="6"/>
    <s v="Chicamán"/>
    <s v="Chicamán"/>
    <s v="VICTOR MANUEL MUZ POP"/>
    <s v="Alcalde Municipal "/>
    <s v="2209 83399 1415"/>
    <s v="181-2025"/>
    <s v="Proyector 3,400 Lumen"/>
    <n v="2024"/>
    <s v="Entidades"/>
    <s v="Taller de Computación"/>
    <n v="1"/>
    <n v="3579"/>
    <n v="3579"/>
    <s v="020-0-2024"/>
    <m/>
    <x v="0"/>
    <n v="1"/>
    <n v="60"/>
    <n v="61"/>
    <s v="1365-2024 T4"/>
  </r>
  <r>
    <n v="68"/>
    <d v="2025-05-12T00:00:00"/>
    <n v="2025"/>
    <x v="6"/>
    <s v="Chicamán"/>
    <s v="Chicamán"/>
    <s v="VICTOR MANUEL MUZ POP"/>
    <s v="Alcalde Municipal "/>
    <s v="2209 83399 1415"/>
    <s v="181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65-2024 T4"/>
  </r>
  <r>
    <n v="69"/>
    <d v="2025-05-12T00:00:00"/>
    <n v="2025"/>
    <x v="6"/>
    <s v="Patzité"/>
    <s v="Patzité"/>
    <s v="MELCHOR AGUARÉ CALEL"/>
    <s v="Alcalde Municipal "/>
    <s v="1620 89449 1407"/>
    <s v="182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40-2024 T4"/>
  </r>
  <r>
    <n v="70"/>
    <d v="2025-05-12T00:00:00"/>
    <n v="2025"/>
    <x v="6"/>
    <s v="Patzité"/>
    <s v="Patzité"/>
    <s v="MELCHOR AGUARÉ CALEL"/>
    <s v="Alcalde Municipal "/>
    <s v="1620 89449 1407"/>
    <s v="182-2025"/>
    <s v="Proyector 3,400 Lumen"/>
    <n v="2024"/>
    <s v="Entidades"/>
    <s v="Taller de Computación"/>
    <n v="1"/>
    <n v="3579"/>
    <n v="3579"/>
    <s v="020-0-2024"/>
    <m/>
    <x v="0"/>
    <n v="1"/>
    <n v="60"/>
    <n v="61"/>
    <s v="1340-2024 T4"/>
  </r>
  <r>
    <n v="71"/>
    <d v="2025-05-12T00:00:00"/>
    <n v="2025"/>
    <x v="6"/>
    <s v="Patzité"/>
    <s v="Patzité"/>
    <s v="MELCHOR AGUARÉ CALEL"/>
    <s v="Alcalde Municipal "/>
    <s v="1620 89449 1407"/>
    <s v="182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40-2024 T4"/>
  </r>
  <r>
    <n v="72"/>
    <d v="2025-05-12T00:00:00"/>
    <n v="2025"/>
    <x v="6"/>
    <s v="Pachalum"/>
    <s v="Pachalum"/>
    <s v="FIDENCIO TELETOR CEBALLOS"/>
    <s v="Alcalde Municipal "/>
    <s v="1638 20465 1504"/>
    <s v="183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88-2024 T4"/>
  </r>
  <r>
    <n v="73"/>
    <d v="2025-05-12T00:00:00"/>
    <n v="2025"/>
    <x v="6"/>
    <s v="Pachalum"/>
    <s v="Pachalum"/>
    <s v="FIDENCIO TELETOR CEBALLOS"/>
    <s v="Alcalde Municipal "/>
    <s v="1638 20465 1504"/>
    <s v="183-2025"/>
    <s v="Proyector 3,400 Lumen"/>
    <n v="2024"/>
    <s v="Entidades"/>
    <s v="Taller de Computación"/>
    <n v="1"/>
    <n v="3579"/>
    <n v="3579"/>
    <s v="020-0-2024"/>
    <m/>
    <x v="0"/>
    <n v="1"/>
    <n v="60"/>
    <n v="61"/>
    <s v="1388-2024 T4"/>
  </r>
  <r>
    <n v="74"/>
    <d v="2025-05-12T00:00:00"/>
    <n v="2025"/>
    <x v="6"/>
    <s v="Pachalum"/>
    <s v="Pachalum"/>
    <s v="FIDENCIO TELETOR CEBALLOS"/>
    <s v="Alcalde Municipal "/>
    <s v="1638 20465 1504"/>
    <s v="183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88-2024 T4"/>
  </r>
  <r>
    <n v="75"/>
    <d v="2025-05-12T00:00:00"/>
    <n v="2025"/>
    <x v="6"/>
    <s v="Santo Tomás Chichicastenango"/>
    <s v="Cantón Chicuá Primero"/>
    <s v="MANUEL DE JESÚS TOJ MACARIO"/>
    <s v="Presidente del Consejo Comunitario de Desarrollo -COCODE-"/>
    <s v="2232 08957 1406"/>
    <s v="184-2025"/>
    <s v="Tubo Diámetro 2 Plg X 6 Metros"/>
    <n v="2024"/>
    <s v="Agua Potable"/>
    <s v="Tubería"/>
    <n v="100"/>
    <n v="94.39"/>
    <n v="37756"/>
    <s v="018-0-2024"/>
    <n v="23443138"/>
    <x v="0"/>
    <n v="40"/>
    <n v="0"/>
    <n v="40"/>
    <s v="872-2025"/>
  </r>
  <r>
    <n v="76"/>
    <d v="2025-05-12T00:00:00"/>
    <n v="2025"/>
    <x v="6"/>
    <s v="Santo Tomás Chichicastenango"/>
    <s v="Cantón Chicuá Primero"/>
    <s v="MANUEL DE JESÚS TOJ MACARIO"/>
    <s v="Presidente del Consejo Comunitario de Desarrollo -COCODE-"/>
    <s v="2232 08957 1406"/>
    <s v="184-2025"/>
    <s v="Tubo Diametro 1 1/2 Plgs X 6 Mts"/>
    <n v="2024"/>
    <s v="Agua Potable"/>
    <s v="Tubería"/>
    <n v="100"/>
    <n v="62.79"/>
    <n v="6279"/>
    <s v="018-0-2024"/>
    <n v="23443138"/>
    <x v="0"/>
    <n v="158"/>
    <n v="0"/>
    <n v="158"/>
    <s v="872-2025"/>
  </r>
  <r>
    <n v="77"/>
    <d v="2025-05-12T00:00:00"/>
    <n v="2025"/>
    <x v="6"/>
    <s v="Uspantán"/>
    <s v="Primer Nivel de San Antonio La Nueva Esperanza"/>
    <s v="LUCIANO ALVAREZ SANTIAGO"/>
    <s v="Presidente del Consejo Comunitario de Desarrollo -COCODE-"/>
    <s v="2218 76812 1413"/>
    <s v="185-2025"/>
    <s v="Tubo PVC Blanco Diametro 1 PLG X LRG 6 MTS"/>
    <n v="2023"/>
    <s v="Agua Potable"/>
    <s v="Tubería"/>
    <n v="87"/>
    <n v="65"/>
    <n v="5655"/>
    <s v="012-0-2023"/>
    <n v="19301820"/>
    <x v="0"/>
    <n v="8.6999999999999993"/>
    <n v="0"/>
    <n v="8.6999999999999993"/>
    <s v="699-2024"/>
  </r>
  <r>
    <n v="78"/>
    <d v="2025-05-12T00:00:00"/>
    <n v="2025"/>
    <x v="6"/>
    <s v="Uspantán"/>
    <s v="Primer Nivel de San Antonio La Nueva Esperanza"/>
    <s v="LUCIANO ALVAREZ SANTIAGO"/>
    <s v="Presidente del Consejo Comunitario de Desarrollo -COCODE-"/>
    <s v="2218 76812 1413"/>
    <s v="185-2025"/>
    <s v="Tubo Diametro 1 1/2 Plgs X 6 Mts"/>
    <n v="2024"/>
    <s v="Agua Potable"/>
    <s v="Tubería"/>
    <n v="212"/>
    <n v="62.79"/>
    <n v="13311.48"/>
    <s v="018-0-2024"/>
    <n v="23443138"/>
    <x v="0"/>
    <n v="158"/>
    <n v="0"/>
    <n v="158"/>
    <s v="699-2024"/>
  </r>
  <r>
    <n v="79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12 Plgs X 6 Mts"/>
    <n v="2024"/>
    <s v="Agua Potable"/>
    <s v="Tubería"/>
    <n v="50"/>
    <n v="845.11"/>
    <n v="67608.800000000003"/>
    <s v="017-0-2024"/>
    <m/>
    <x v="0"/>
    <n v="158"/>
    <n v="0"/>
    <n v="158"/>
    <s v="1198-2024"/>
  </r>
  <r>
    <n v="80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10 Plgs X 6 Mts"/>
    <n v="2024"/>
    <s v="Agua Potable"/>
    <s v="Tubería"/>
    <n v="50"/>
    <n v="619.77"/>
    <n v="263402.25"/>
    <s v="017-0-2024"/>
    <m/>
    <x v="0"/>
    <n v="42.5"/>
    <n v="0"/>
    <n v="42.5"/>
    <s v="1198-2024"/>
  </r>
  <r>
    <n v="81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8 Plgs X 6 Mts"/>
    <n v="2024"/>
    <s v="Agua Potable"/>
    <s v="Tubería"/>
    <n v="200"/>
    <n v="429.25"/>
    <n v="190157.75"/>
    <s v="017-0-2024"/>
    <m/>
    <x v="0"/>
    <n v="1100"/>
    <n v="0"/>
    <n v="1100"/>
    <s v="1198-2024"/>
  </r>
  <r>
    <n v="82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6 Plgs X 6 Mts"/>
    <n v="2024"/>
    <s v="Agua Potable"/>
    <s v="Tubería"/>
    <n v="200"/>
    <n v="299.56"/>
    <n v="114731.48"/>
    <s v="017-0-2024"/>
    <m/>
    <x v="0"/>
    <n v="38.299999999999997"/>
    <n v="0"/>
    <n v="38.299999999999997"/>
    <s v="1198-2024"/>
  </r>
  <r>
    <n v="83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4 Plgs X 6 Mts"/>
    <n v="2024"/>
    <s v="Agua Potable"/>
    <s v="Tubería"/>
    <n v="600"/>
    <n v="153.44999999999999"/>
    <n v="6905.2499999999991"/>
    <s v="017-0-2024"/>
    <m/>
    <x v="0"/>
    <n v="4.5"/>
    <n v="0"/>
    <n v="4.5"/>
    <s v="1198-2024"/>
  </r>
  <r>
    <n v="84"/>
    <d v="2025-05-12T00:00:00"/>
    <n v="2025"/>
    <x v="6"/>
    <s v="Uspantán"/>
    <s v="Uspantán"/>
    <s v="OSWIN RAFAEL CHÁVEZ FUENTES"/>
    <s v="Representante Municipal"/>
    <s v="1585 79372 1201"/>
    <s v="249-2025"/>
    <s v="Bomba De Plastico De 16 Litros"/>
    <n v="2024"/>
    <s v="Agropecuario Y Artesanal"/>
    <s v="Herramienta de Labranza"/>
    <n v="75"/>
    <n v="248"/>
    <n v="18600"/>
    <s v="025-0-2024"/>
    <m/>
    <x v="1"/>
    <n v="75"/>
    <n v="0"/>
    <n v="75"/>
    <s v="724-2024"/>
  </r>
  <r>
    <n v="85"/>
    <d v="2025-05-12T00:00:00"/>
    <n v="2025"/>
    <x v="6"/>
    <s v="Uspantán"/>
    <s v="Uspantán"/>
    <s v="OSWIN RAFAEL CHÁVEZ FUENTES"/>
    <s v="Representante Municipal"/>
    <s v="1585 79372 1201"/>
    <s v="162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722-2024"/>
  </r>
  <r>
    <n v="86"/>
    <d v="2025-05-12T00:00:00"/>
    <n v="2025"/>
    <x v="7"/>
    <s v="La Gomera"/>
    <s v="Colonia Santa Catalina"/>
    <s v="FLORIDALMA MAYORGA CARRERA"/>
    <s v="Vicepresidente del Consejo Comunitario de Desarrollo -COCODE-"/>
    <s v="2248 93947 0506"/>
    <s v="163-2025"/>
    <s v="Cupones Canjeables Por Kit De Techo Minimo"/>
    <n v="2024"/>
    <s v="Vulnerabilidad"/>
    <s v="Cupón Techo Mínimo"/>
    <n v="15"/>
    <n v="1632"/>
    <n v="24480"/>
    <s v="045-0-2024"/>
    <m/>
    <x v="2"/>
    <n v="15"/>
    <n v="0"/>
    <n v="15"/>
    <s v="698-2025"/>
  </r>
  <r>
    <n v="87"/>
    <d v="2025-05-14T00:00:00"/>
    <n v="2025"/>
    <x v="0"/>
    <s v="Aguacatán"/>
    <s v="Aguacatán"/>
    <s v="MIRZA JUDITH ARREAGA MEZA"/>
    <s v="Alcalde Municipal"/>
    <s v="1997 05038 1327"/>
    <s v="250-2025"/>
    <s v="Bomba De Plastico De 16 Litros"/>
    <n v="2024"/>
    <s v="Agropecuario Y Artesanal"/>
    <s v="Herramienta de Labranza"/>
    <n v="75"/>
    <n v="248"/>
    <n v="18600"/>
    <s v="025-0-2024"/>
    <m/>
    <x v="1"/>
    <n v="75"/>
    <n v="0"/>
    <n v="75"/>
    <s v="722-2025"/>
  </r>
  <r>
    <n v="88"/>
    <d v="2025-05-14T00:00:00"/>
    <n v="2025"/>
    <x v="0"/>
    <s v="Unión Cantinil"/>
    <s v="Cantón Villa Nueva"/>
    <s v="RODOLFO CANO TELLO"/>
    <s v="Presidente del Consejo Comunitario de Desarrollo -COCODE-"/>
    <s v="2110 63266 1332"/>
    <s v="164-2025"/>
    <s v="Colchonetas"/>
    <n v="2024"/>
    <s v="Vulnerabilidad"/>
    <s v="Colchoneta"/>
    <n v="100"/>
    <n v="145"/>
    <n v="14500"/>
    <s v="003-0-2024"/>
    <n v="22628002"/>
    <x v="2"/>
    <n v="100"/>
    <n v="0"/>
    <n v="100"/>
    <s v="971-2025"/>
  </r>
  <r>
    <n v="89"/>
    <d v="2025-05-14T00:00:00"/>
    <n v="2025"/>
    <x v="0"/>
    <s v="Huehuetenango"/>
    <s v="Cantón La Joya zona cuatro"/>
    <s v="JANSY PAOLA GALINDO MATTA"/>
    <s v="Presidente del Consejo Comunitario de Desarrollo -COCODE-"/>
    <s v="2493 84167 1301"/>
    <s v="166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085-2024"/>
  </r>
  <r>
    <n v="90"/>
    <d v="2025-05-14T00:00:00"/>
    <n v="2025"/>
    <x v="0"/>
    <s v="Nentón"/>
    <s v="Aldea Bilil"/>
    <s v="PASCUAL LUCAS GOMEZ"/>
    <s v="Presidente del Consejo Comunitario de Desarrollo -COCODE-"/>
    <s v="2299 98518 1305"/>
    <s v="167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19-2024"/>
  </r>
  <r>
    <n v="91"/>
    <d v="2025-05-14T00:00:00"/>
    <n v="2025"/>
    <x v="0"/>
    <s v="Colotenango"/>
    <s v="Aldea Ical"/>
    <s v="JUAN RAMOS GARCÍA"/>
    <s v="Presidente del Consejo Comunitario de Desarrollo -COCODE-"/>
    <s v="2390 26454 1319"/>
    <s v="168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18-2024"/>
  </r>
  <r>
    <n v="92"/>
    <d v="2025-05-14T00:00:00"/>
    <n v="2025"/>
    <x v="0"/>
    <s v="Huehuetenango"/>
    <s v="Caserío Rio Negro, Aldea El Oregano"/>
    <s v="NOHELIO OSMIN LÓPEZ HERNÁNDEZ"/>
    <s v="Presidente del Consejo Comunitario de Desarrollo -COCODE-"/>
    <s v="2501 67999 1301"/>
    <s v="169-2025"/>
    <s v="Kit de Panel Solar"/>
    <n v="2024"/>
    <s v="Vulnerabilidad"/>
    <s v="Panel Solar"/>
    <n v="50"/>
    <n v="405"/>
    <n v="20250"/>
    <s v="030-0-2024"/>
    <m/>
    <x v="2"/>
    <n v="50"/>
    <n v="0"/>
    <n v="50"/>
    <s v="965-2025"/>
  </r>
  <r>
    <n v="93"/>
    <d v="2025-05-14T00:00:00"/>
    <n v="2025"/>
    <x v="6"/>
    <s v="Chajul"/>
    <s v="Chajul"/>
    <s v="GREGORIO BENJAMIN SOTO BARRIOS"/>
    <s v="Alcalde Municipal"/>
    <s v="1788 12854 1405"/>
    <s v="170-2025"/>
    <s v="Concreto Premezclado Cupón"/>
    <n v="2024"/>
    <s v="Vulnerabilidad"/>
    <s v="Concreto"/>
    <n v="1320"/>
    <n v="2548"/>
    <n v="3363360"/>
    <s v="039-0-2024"/>
    <m/>
    <x v="2"/>
    <n v="1320"/>
    <n v="0"/>
    <n v="1320"/>
    <s v="276-2025 A"/>
  </r>
  <r>
    <n v="94"/>
    <d v="2025-05-14T00:00:00"/>
    <n v="2025"/>
    <x v="6"/>
    <s v="San Juan Cotzal"/>
    <s v="San Juan Cotzal"/>
    <s v="JACINTO SAMBRANO MEDINA"/>
    <s v="Alcalde Municipal"/>
    <s v="1887 78586 1411"/>
    <s v="171-2025"/>
    <s v="Concreto Premezclado Cupón"/>
    <n v="2024"/>
    <s v="Vulnerabilidad"/>
    <s v="Concreto"/>
    <n v="900"/>
    <n v="2548"/>
    <n v="2293200"/>
    <s v="039-0-2024"/>
    <m/>
    <x v="2"/>
    <n v="900"/>
    <n v="0"/>
    <n v="900"/>
    <s v="259-2025"/>
  </r>
  <r>
    <n v="95"/>
    <d v="2025-05-14T00:00:00"/>
    <n v="2025"/>
    <x v="0"/>
    <s v="Colotenango"/>
    <s v="Colotenango"/>
    <s v="RUDY VELÁSQUEZ LÓPEZ"/>
    <s v="Alcalde Municipal"/>
    <s v="1987 95319 1319"/>
    <s v="172-2025"/>
    <s v="Concreto Premezclado Cupón"/>
    <n v="2024"/>
    <s v="Vulnerabilidad"/>
    <s v="Concreto"/>
    <n v="150"/>
    <n v="2548"/>
    <n v="382200"/>
    <s v="039-0-2024"/>
    <m/>
    <x v="2"/>
    <n v="150"/>
    <n v="0"/>
    <n v="150"/>
    <s v="002-2025 B"/>
  </r>
  <r>
    <n v="96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Azadon Con Cabo"/>
    <n v="2024"/>
    <s v="Agropecuario Y Artesanal"/>
    <s v="Herramienta de Labranza"/>
    <n v="50"/>
    <n v="111.36"/>
    <n v="5568"/>
    <s v="054-0-2024"/>
    <m/>
    <x v="0"/>
    <n v="50"/>
    <n v="0"/>
    <n v="50"/>
    <s v="1340-2025"/>
  </r>
  <r>
    <n v="97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Chuzo Con Cabo"/>
    <n v="2024"/>
    <s v="Agropecuario Y Artesanal"/>
    <s v="Herramienta de Labranza"/>
    <n v="50"/>
    <n v="135.19"/>
    <n v="6759.5"/>
    <s v="054-0-2024"/>
    <m/>
    <x v="0"/>
    <n v="50"/>
    <n v="0"/>
    <n v="50"/>
    <s v="1340-2025"/>
  </r>
  <r>
    <n v="98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Hoz Dentada"/>
    <n v="2024"/>
    <s v="Agropecuario Y Artesanal"/>
    <s v="Herramienta de Labranza"/>
    <n v="50"/>
    <n v="95.7"/>
    <n v="4785"/>
    <s v="054-0-2024"/>
    <m/>
    <x v="0"/>
    <n v="50"/>
    <n v="0"/>
    <n v="50"/>
    <s v="1340-2025"/>
  </r>
  <r>
    <n v="99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Machete"/>
    <n v="2024"/>
    <s v="Agropecuario Y Artesanal"/>
    <s v="Herramienta de Labranza"/>
    <n v="50"/>
    <n v="41.03"/>
    <n v="2051.5"/>
    <s v="054-0-2024"/>
    <m/>
    <x v="0"/>
    <n v="50"/>
    <n v="0"/>
    <n v="50"/>
    <s v="1340-2025"/>
  </r>
  <r>
    <n v="100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Pala Con Cabo"/>
    <n v="2024"/>
    <s v="Agropecuario Y Artesanal"/>
    <s v="Herramienta de Labranza"/>
    <n v="50"/>
    <n v="64.72"/>
    <n v="3236"/>
    <s v="054-0-2024"/>
    <m/>
    <x v="0"/>
    <n v="50"/>
    <n v="0"/>
    <n v="50"/>
    <s v="1340-2025"/>
  </r>
  <r>
    <n v="101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Rastrillo Con Cabo"/>
    <n v="2024"/>
    <s v="Agropecuario Y Artesanal"/>
    <s v="Herramienta de Labranza"/>
    <n v="50"/>
    <n v="67.540000000000006"/>
    <n v="3377.0000000000005"/>
    <s v="054-0-2024"/>
    <m/>
    <x v="0"/>
    <n v="50"/>
    <n v="0"/>
    <n v="50"/>
    <s v="1340-2025"/>
  </r>
  <r>
    <n v="102"/>
    <d v="2025-05-15T00:00:00"/>
    <n v="2025"/>
    <x v="0"/>
    <s v="Huehuetenango"/>
    <s v="Caserío Cancelaj de la Aldea San Lorenzo"/>
    <s v="JUDITH BETZALI ORDOÑEZ"/>
    <s v="Presidente de Consejo Comunitario de Desarrollo -COCODE-"/>
    <s v="2423 22417 1301"/>
    <s v="188-2025"/>
    <s v="Carreta de Mano"/>
    <n v="2024"/>
    <s v="Agropecuario Y Artesanal"/>
    <s v="Herramienta de Albañileria"/>
    <n v="50"/>
    <n v="318"/>
    <n v="15900"/>
    <s v="052-0-2024"/>
    <m/>
    <x v="0"/>
    <n v="158"/>
    <n v="0"/>
    <n v="158"/>
    <s v="966-2025"/>
  </r>
  <r>
    <n v="103"/>
    <d v="2025-05-15T00:00:00"/>
    <n v="2025"/>
    <x v="0"/>
    <s v="San Sebastián Huehuetenango"/>
    <s v="San Sebastián Huehuetenango"/>
    <s v="ALQUILINO SALES HERNÁNDEZ"/>
    <s v="Presidente de la Comisión de Agricultores y Artesanías"/>
    <s v="1605 33007 1320"/>
    <s v="189-2025"/>
    <s v="Carreta de Mano"/>
    <n v="2024"/>
    <s v="Agropecuario Y Artesanal"/>
    <s v="Herramienta de Albañileria"/>
    <n v="50"/>
    <n v="318"/>
    <n v="15900"/>
    <s v="052-0-2024"/>
    <m/>
    <x v="0"/>
    <n v="158"/>
    <n v="0"/>
    <n v="158"/>
    <s v="1051-2025"/>
  </r>
  <r>
    <n v="104"/>
    <d v="2025-05-15T00:00:00"/>
    <n v="2025"/>
    <x v="0"/>
    <s v="Malacatancito"/>
    <s v="Malacatancito"/>
    <s v="IRMA ELIZABETH AVILA ALVARADO DE MOLINA"/>
    <s v="Alcaldesa Municipal"/>
    <s v="2244 47300 1303"/>
    <s v="193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416-2025 T4 "/>
  </r>
  <r>
    <n v="105"/>
    <d v="2025-05-15T00:00:00"/>
    <n v="2025"/>
    <x v="0"/>
    <s v="Malacatancito"/>
    <s v="Malacatancito"/>
    <s v="IRMA ELIZABETH AVILA ALVARADO DE MOLINA"/>
    <s v="Alcaldesa Municipal"/>
    <s v="2244 47300 1303"/>
    <s v="193-2025"/>
    <s v="Proyector 3,400 Lumen"/>
    <n v="2024"/>
    <s v="Entidades"/>
    <s v="Taller de Computación"/>
    <n v="1"/>
    <n v="3579"/>
    <n v="3579"/>
    <s v="020-0-2024"/>
    <m/>
    <x v="0"/>
    <n v="1"/>
    <n v="60"/>
    <n v="61"/>
    <s v="416-2025 T4 "/>
  </r>
  <r>
    <n v="106"/>
    <d v="2025-05-15T00:00:00"/>
    <n v="2025"/>
    <x v="0"/>
    <s v="Malacatancito"/>
    <s v="Malacatancito"/>
    <s v="IRMA ELIZABETH AVILA ALVARADO DE MOLINA"/>
    <s v="Alcaldesa Municipal"/>
    <s v="2244 47300 1303"/>
    <s v="193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416-2025 T4 "/>
  </r>
  <r>
    <n v="107"/>
    <d v="2025-05-15T00:00:00"/>
    <n v="2025"/>
    <x v="0"/>
    <s v="Santa Barbara"/>
    <s v="Santa Barbara"/>
    <s v="RIGOBERTO PÉREZ SALES"/>
    <s v="Alcalde Municipal "/>
    <s v="1872 26873 1310"/>
    <s v="194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38-2024 T4"/>
  </r>
  <r>
    <n v="108"/>
    <d v="2025-05-15T00:00:00"/>
    <n v="2025"/>
    <x v="0"/>
    <s v="Santa Barbara"/>
    <s v="Santa Barbara"/>
    <s v="RIGOBERTO PÉREZ SALES"/>
    <s v="Alcalde Municipal "/>
    <s v="1872 26873 1310"/>
    <s v="194-2025"/>
    <s v="Proyector 3,400 Lumen"/>
    <n v="2024"/>
    <s v="Entidades"/>
    <s v="Taller de Computación"/>
    <n v="1"/>
    <n v="3579"/>
    <n v="3579"/>
    <s v="020-0-2024"/>
    <m/>
    <x v="0"/>
    <n v="1"/>
    <n v="60"/>
    <n v="61"/>
    <s v="1338-2024 T4"/>
  </r>
  <r>
    <n v="109"/>
    <d v="2025-05-15T00:00:00"/>
    <n v="2025"/>
    <x v="0"/>
    <s v="Santa Barbara"/>
    <s v="Santa Barbara"/>
    <s v="RIGOBERTO PÉREZ SALES"/>
    <s v="Alcalde Municipal "/>
    <s v="1872 26873 1310"/>
    <s v="194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38-2024 T4"/>
  </r>
  <r>
    <n v="110"/>
    <d v="2025-05-15T00:00:00"/>
    <n v="2025"/>
    <x v="0"/>
    <s v="Santa Eulalia"/>
    <s v="Caserío Molná, Aldea Paykonob’"/>
    <s v="CRISTOBAL ANDRÉS NICOLAS"/>
    <s v="Presidente del Consejo Comunitario de Desarrollo -COCODE-"/>
    <s v="2942 49427 1317"/>
    <s v="195-2025"/>
    <s v="Tubo PVC Blanco Diametro 3/4 PLG X LRG 6 MTS"/>
    <n v="2023"/>
    <s v="Agua Potable"/>
    <s v="Tubería"/>
    <n v="150"/>
    <n v="55"/>
    <n v="8250"/>
    <s v="012-0-2023"/>
    <n v="19301820"/>
    <x v="0"/>
    <n v="15"/>
    <n v="0"/>
    <n v="15"/>
    <s v="693-2024"/>
  </r>
  <r>
    <n v="111"/>
    <d v="2025-05-15T00:00:00"/>
    <n v="2025"/>
    <x v="0"/>
    <s v="Santa Eulalia"/>
    <s v="Caserío Molná, Aldea Paykonob’"/>
    <s v="CRISTOBAL ANDRÉS NICOLAS"/>
    <s v="Presidente del Consejo Comunitario de Desarrollo -COCODE-"/>
    <s v="2942 49427 1317"/>
    <s v="195-2025"/>
    <s v="Tubo PVC Diametro 2 PLG X LRG 6 MT"/>
    <n v="2023"/>
    <s v="Agua Potable"/>
    <s v="Tubería"/>
    <n v="200"/>
    <n v="95"/>
    <n v="19000"/>
    <s v="012-0-2023"/>
    <n v="19301820"/>
    <x v="0"/>
    <n v="20"/>
    <n v="0"/>
    <n v="20"/>
    <s v="693-2024"/>
  </r>
  <r>
    <n v="112"/>
    <d v="2025-05-15T00:00:00"/>
    <n v="2025"/>
    <x v="0"/>
    <s v="Todos Santos Cuchumatán"/>
    <s v="Caserío Rio Ocho Grande de la Aldea Mash"/>
    <s v="ENRIQUE CALMO CRUZ"/>
    <s v="Presidente del Consejo Comunitario de Desarrollo -COCODE-"/>
    <s v="1967 09202 1315"/>
    <s v="196-2025"/>
    <s v="Tubo PVC Diametro 2 PLG X LRG 6 MT"/>
    <n v="2023"/>
    <s v="Agua Potable"/>
    <s v="Tubería"/>
    <n v="300"/>
    <n v="95"/>
    <n v="28500"/>
    <s v="012-0-2023"/>
    <n v="19301820"/>
    <x v="0"/>
    <n v="30"/>
    <n v="0"/>
    <n v="30"/>
    <s v="221-2025"/>
  </r>
  <r>
    <n v="113"/>
    <d v="2025-05-16T00:00:00"/>
    <n v="2025"/>
    <x v="0"/>
    <s v="Huehuetenango"/>
    <s v="Comunidad Lo de Chavez y Yerba Buena"/>
    <s v="ISABEL CASTILLO CARDONA"/>
    <s v="Presidente del Consejo Comunitario de Desarrollo -COCODE-"/>
    <s v="1697 16996 1327"/>
    <s v="198-2025"/>
    <s v="Molino"/>
    <n v="2023"/>
    <s v="Vulnerabilidad"/>
    <s v="Insumos del Hogar"/>
    <n v="50"/>
    <n v="570"/>
    <n v="28500"/>
    <s v="001-0-2023"/>
    <n v="18925952"/>
    <x v="0"/>
    <n v="400"/>
    <n v="0"/>
    <n v="400"/>
    <s v="969-2025"/>
  </r>
  <r>
    <n v="114"/>
    <d v="2025-05-16T00:00:00"/>
    <n v="2025"/>
    <x v="0"/>
    <s v="Huehuetenango"/>
    <s v="Sector Proyecto San José zona ocho (8)"/>
    <s v="TATIANA KALININA HERNÁNDEZ LÓPEZ DE DE LEÓN"/>
    <s v="Representante del Consejo Comunitario de Desarrollo -COCODE-"/>
    <s v="1609 68607 1301"/>
    <s v="202-2025"/>
    <s v="Kit Para Recolección De Agua De Lluvia"/>
    <n v="2023"/>
    <s v="Agua Potable"/>
    <s v="Agua Potable"/>
    <n v="50"/>
    <n v="1125"/>
    <n v="56250"/>
    <s v="035-0-2024"/>
    <m/>
    <x v="0"/>
    <n v="250"/>
    <n v="0"/>
    <n v="250"/>
    <s v="970-2025"/>
  </r>
  <r>
    <n v="115"/>
    <d v="2025-05-16T00:00:00"/>
    <n v="2025"/>
    <x v="0"/>
    <s v="Unión Cantinil"/>
    <s v="Cantón San Francisco"/>
    <s v="EUGENIO YORDANI LÓPEZ VELÁSQUEZ"/>
    <s v="Presidente del Consejo Comunitario de Desarrollo -COCODE-"/>
    <s v="3249 39337 1307"/>
    <s v="203-2025"/>
    <s v="Depósito de Agua (Tinaco)"/>
    <n v="2023"/>
    <s v="Agua Potable"/>
    <s v="Agua Potable"/>
    <n v="30"/>
    <n v="975"/>
    <n v="29250"/>
    <s v="028-0-2024"/>
    <n v="23667478"/>
    <x v="0"/>
    <n v="150"/>
    <n v="0"/>
    <n v="150"/>
    <s v="972-2025"/>
  </r>
  <r>
    <n v="116"/>
    <d v="2025-05-16T00:00:00"/>
    <n v="2025"/>
    <x v="0"/>
    <s v="La Libertad"/>
    <s v="Cantón Miramar"/>
    <s v="ANTONIA ELOISA LUCAS RECINOS DE VELÁSQUEZ"/>
    <s v="Presidenta del Consejo Comunitario de Desarrollo -COCODE-"/>
    <s v="3170 44583 1311"/>
    <s v="204-2025"/>
    <s v="Depósito de Agua (Tinaco)"/>
    <n v="2023"/>
    <s v="Agua Potable"/>
    <s v="Agua Potable"/>
    <n v="30"/>
    <n v="975"/>
    <n v="29250"/>
    <s v="028-0-2024"/>
    <n v="23667478"/>
    <x v="0"/>
    <n v="150"/>
    <n v="0"/>
    <n v="150"/>
    <s v="727-2025"/>
  </r>
  <r>
    <n v="117"/>
    <d v="2025-05-16T00:00:00"/>
    <n v="2025"/>
    <x v="0"/>
    <s v="Huehuetenango"/>
    <s v="Cerrito del Maíz zona cuatro (4)"/>
    <s v="JUAN PÉREZ GÓMEZ"/>
    <s v="Alcalde Auxiliar"/>
    <s v="1703 35976 1311"/>
    <s v="205-2025"/>
    <s v="Depósito de Agua (Tinaco)"/>
    <n v="2023"/>
    <s v="Agua Potable"/>
    <s v="Agua Potable"/>
    <n v="30"/>
    <n v="975"/>
    <n v="29250"/>
    <s v="028-0-2024"/>
    <n v="23667478"/>
    <x v="0"/>
    <n v="150"/>
    <n v="0"/>
    <n v="150"/>
    <s v="1554-2024"/>
  </r>
  <r>
    <n v="118"/>
    <d v="2025-05-16T00:00:00"/>
    <n v="2025"/>
    <x v="0"/>
    <s v="San Juan Ixcoy"/>
    <s v="San Juan Ixcoy"/>
    <s v="JUAN ALBERTO PÉREZ TERCERO"/>
    <s v="Alcalde Municipal"/>
    <s v="2537 57991 1323"/>
    <s v="207-2025"/>
    <s v="Depósito de Agua (Tinaco)"/>
    <n v="2023"/>
    <s v="Agua Potable"/>
    <s v="Agua Potable"/>
    <n v="30"/>
    <n v="975"/>
    <n v="29250"/>
    <s v="028-0-2024"/>
    <n v="23667478"/>
    <x v="0"/>
    <n v="150"/>
    <n v="0"/>
    <n v="150"/>
    <s v="102-2024"/>
  </r>
  <r>
    <n v="119"/>
    <d v="2025-05-16T00:00:00"/>
    <n v="2025"/>
    <x v="0"/>
    <s v="Huehuetenango"/>
    <s v="Aldea Llano Grande Chinacá"/>
    <s v="EDGAR TEÓFILO VÁSQUEZ COBÓN"/>
    <s v="Presidente del Consejo Comunitario de Desarrollo -COCODE-"/>
    <s v="2233 13602 1301"/>
    <s v="208-2025"/>
    <s v="Tubo Diametro 12 Plgs X 6 Mts"/>
    <n v="2024"/>
    <s v="Agua Potable"/>
    <s v="Tubería"/>
    <n v="50"/>
    <n v="845.11"/>
    <n v="67608.800000000003"/>
    <s v="017-0-2024"/>
    <m/>
    <x v="0"/>
    <n v="158"/>
    <n v="0"/>
    <n v="158"/>
    <s v="1198-2024"/>
  </r>
  <r>
    <n v="120"/>
    <d v="2025-05-16T00:00:00"/>
    <n v="2025"/>
    <x v="0"/>
    <s v="Huehuetenango"/>
    <s v="Aldea Llano Grande Chinacá"/>
    <s v="EDGAR TEÓFILO VÁSQUEZ COBÓN"/>
    <s v="Presidente del Consejo Comunitario de Desarrollo -COCODE-"/>
    <s v="2233 13602 1301"/>
    <s v="208-2025"/>
    <s v="Tubo Diametro 10 Plgs X 6 Mts"/>
    <n v="2024"/>
    <s v="Agua Potable"/>
    <s v="Tubería"/>
    <n v="50"/>
    <n v="619.77"/>
    <n v="263402.25"/>
    <s v="017-0-2024"/>
    <m/>
    <x v="0"/>
    <n v="42.5"/>
    <n v="0"/>
    <n v="42.5"/>
    <s v="1198-2024"/>
  </r>
  <r>
    <n v="121"/>
    <d v="2025-05-16T00:00:00"/>
    <n v="2025"/>
    <x v="0"/>
    <s v="Huehuetenango"/>
    <s v="Aldea Llano Grande Chinacá"/>
    <s v="EDGAR TEÓFILO VÁSQUEZ COBÓN"/>
    <s v="Presidente del Consejo Comunitario de Desarrollo -COCODE-"/>
    <s v="2233 13602 1301"/>
    <s v="208-2025"/>
    <s v="Tubo Diametro 8 Plgs X 6 Mts"/>
    <n v="2024"/>
    <s v="Agua Potable"/>
    <s v="Tubería"/>
    <n v="200"/>
    <n v="429.25"/>
    <n v="190157.75"/>
    <s v="017-0-2024"/>
    <m/>
    <x v="0"/>
    <n v="1100"/>
    <n v="0"/>
    <n v="1100"/>
    <s v="1198-2024"/>
  </r>
  <r>
    <n v="122"/>
    <d v="2025-05-16T00:00:00"/>
    <n v="2025"/>
    <x v="0"/>
    <s v="Huehuetenango"/>
    <s v="Aldea Llano Grande Chinacá"/>
    <s v="EDGAR TEÓFILO VÁSQUEZ COBÓN"/>
    <s v="Presidente del Consejo Comunitario de Desarrollo -COCODE-"/>
    <s v="2233 13602 1301"/>
    <s v="208-2025"/>
    <s v="Tubo Diametro 6 Plgs X 6 Mts"/>
    <n v="2024"/>
    <s v="Agua Potable"/>
    <s v="Tubería"/>
    <n v="200"/>
    <n v="299.56"/>
    <n v="114731.48"/>
    <s v="017-0-2024"/>
    <m/>
    <x v="0"/>
    <n v="38.299999999999997"/>
    <n v="0"/>
    <n v="38.299999999999997"/>
    <s v="1198-2024"/>
  </r>
  <r>
    <n v="123"/>
    <d v="2025-05-16T00:00:00"/>
    <n v="2025"/>
    <x v="0"/>
    <s v="Huehuetenango"/>
    <s v="Aldea Chinacá"/>
    <s v="CÉSAR YOVANI ORDOÑEZ HERNÁNDEZ"/>
    <s v="Presidente del Consejo Comunitario de Desarrollo -COCODE-"/>
    <s v="2888 33031 1301"/>
    <s v="209-2025"/>
    <s v="Tubo Diametro 12 Plgs X 6 Mts"/>
    <n v="2024"/>
    <s v="Agua Potable"/>
    <s v="Tubería"/>
    <n v="50"/>
    <n v="845.11"/>
    <n v="67608.800000000003"/>
    <s v="017-0-2024"/>
    <m/>
    <x v="0"/>
    <n v="158"/>
    <n v="0"/>
    <n v="158"/>
    <s v="964-2025"/>
  </r>
  <r>
    <n v="124"/>
    <d v="2025-05-15T00:00:00"/>
    <n v="2025"/>
    <x v="0"/>
    <s v="Huehuetenango"/>
    <s v="Aldea Chilojá"/>
    <s v="ISRAEL ANACLETO PALACIOS COBÓN"/>
    <s v="Presidente del Consejo Comunitario de Desarrollo -COCODE-"/>
    <s v="1687 89035 1301"/>
    <s v="252-2025"/>
    <s v="Bomba De Plastico De 16 Litros"/>
    <n v="2024"/>
    <s v="Agropecuario Y Artesanal"/>
    <s v="Herramienta de Labranza"/>
    <n v="50"/>
    <n v="248"/>
    <n v="12400"/>
    <s v="025-0-2024"/>
    <m/>
    <x v="1"/>
    <n v="50"/>
    <n v="0"/>
    <n v="50"/>
    <s v="967-2025"/>
  </r>
  <r>
    <n v="125"/>
    <d v="2025-05-19T00:00:00"/>
    <n v="2025"/>
    <x v="0"/>
    <s v="Unión Cantinil"/>
    <s v="Cantón Central"/>
    <s v="ARTEMIO NAPOLEON ALVA FUNES"/>
    <s v="Vocal Primero del Consejo Comunitario de Desarrollo -COCODE-"/>
    <s v="2267 45252 1332"/>
    <s v="253-2025"/>
    <s v="Bomba De Plastico De 16 Litros"/>
    <n v="2024"/>
    <s v="Agropecuario Y Artesanal"/>
    <s v="Herramienta de Labranza"/>
    <n v="75"/>
    <n v="248"/>
    <n v="18600"/>
    <s v="025-0-2024"/>
    <m/>
    <x v="1"/>
    <n v="75"/>
    <n v="0"/>
    <n v="75"/>
    <s v="973-2025"/>
  </r>
  <r>
    <n v="126"/>
    <d v="2025-05-19T00:00:00"/>
    <n v="2025"/>
    <x v="0"/>
    <s v="La Libertad"/>
    <s v="Caserío La Ventana, Aldea Peña Roja"/>
    <s v="EUGENIO PÉREZ LÓPEZ"/>
    <s v="Presidente del Consejo Comunitario de Desarrollo -COCODE-"/>
    <s v="2179 17399 1311"/>
    <s v="210-2025"/>
    <s v="Depósito de Agua (Tinaco)"/>
    <n v="2023"/>
    <s v="Agua Potable"/>
    <s v="Agua Potable"/>
    <n v="21"/>
    <n v="975"/>
    <n v="20475"/>
    <s v="028-0-2024"/>
    <n v="23667478"/>
    <x v="0"/>
    <n v="105"/>
    <n v="0"/>
    <n v="105"/>
    <s v="743-2025"/>
  </r>
  <r>
    <n v="127"/>
    <d v="2025-05-19T00:00:00"/>
    <n v="2025"/>
    <x v="0"/>
    <s v="San Sebastián Huehuetenango"/>
    <s v="San Sebastián Huehuetenango"/>
    <s v="AQUILINO SALES HERNÁNDEZ"/>
    <s v="Presidente de la Comisión de Agricultores y Artesanías"/>
    <s v="1605 33007 1320"/>
    <s v="211-2025"/>
    <s v="Tubo Diámetro 3 Plg X 6 Metros"/>
    <n v="2024"/>
    <s v="Agua Potable"/>
    <s v="Tubería"/>
    <n v="200"/>
    <n v="205"/>
    <n v="41000"/>
    <s v="018-0-2024"/>
    <n v="23443138"/>
    <x v="0"/>
    <n v="20"/>
    <n v="0"/>
    <n v="20"/>
    <s v="1196-2025"/>
  </r>
  <r>
    <n v="128"/>
    <d v="2025-05-19T00:00:00"/>
    <n v="2025"/>
    <x v="0"/>
    <s v="San Sebastián Huehuetenango"/>
    <s v="San Sebastián Huehuetenango"/>
    <s v="AQUILINO SALES HERNÁNDEZ"/>
    <s v="Presidente de la Comisión de Agricultores y Artesanías"/>
    <s v="1605 33007 1320"/>
    <s v="211-2025"/>
    <s v="Tubo Diametro 6 Plgs X 6 Mts"/>
    <n v="2024"/>
    <s v="Agua Potable"/>
    <s v="Tubería"/>
    <n v="100"/>
    <n v="299.56"/>
    <n v="114731.48"/>
    <s v="017-0-2024"/>
    <m/>
    <x v="0"/>
    <n v="38.299999999999997"/>
    <n v="0"/>
    <n v="38.299999999999997"/>
    <s v="1196-2025"/>
  </r>
  <r>
    <n v="129"/>
    <d v="2025-05-19T00:00:00"/>
    <n v="2025"/>
    <x v="0"/>
    <s v="Unión Cantinil"/>
    <s v="Aldea Los Planes"/>
    <s v="SALVADOR ANTULIO SOLIZ ALVA"/>
    <s v="Representante del Consejo Comunitario de Desarrollo -COCODE-"/>
    <s v="1893 99074 1332"/>
    <s v="212-2025"/>
    <s v="Molino"/>
    <n v="2023"/>
    <s v="Vulnerabilidad"/>
    <s v="Insumos del Hogar"/>
    <n v="50"/>
    <n v="570"/>
    <n v="28500"/>
    <s v="001-0-2023"/>
    <n v="18925952"/>
    <x v="0"/>
    <n v="400"/>
    <n v="0"/>
    <n v="400"/>
    <s v="974-2025"/>
  </r>
  <r>
    <n v="130"/>
    <d v="2025-05-19T00:00:00"/>
    <n v="2025"/>
    <x v="0"/>
    <s v="San Antonio Huista"/>
    <s v="Cantón Yulmuc, Caserío Ixmal"/>
    <s v="RAMIRO DÍAZ DEL VALLE"/>
    <s v="Coordinador del Consejo Comunitario de Desarrollo -COCODE-"/>
    <s v="1828 70081 1302"/>
    <s v="173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681-2025 A"/>
  </r>
  <r>
    <n v="131"/>
    <d v="2025-05-21T00:00:00"/>
    <n v="2025"/>
    <x v="0"/>
    <s v="Tectitán"/>
    <s v="Huehuetenango"/>
    <s v="DONY ROSSEMBERT ANGEL BORRAYES"/>
    <s v="Alcalde Municipal "/>
    <s v="2536 66198 1321"/>
    <s v="213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503-2025 T4"/>
  </r>
  <r>
    <n v="132"/>
    <d v="2025-05-21T00:00:00"/>
    <n v="2025"/>
    <x v="0"/>
    <s v="Tectitán"/>
    <s v="Huehuetenango"/>
    <s v="DONY ROSSEMBERT ANGEL BORRAYES"/>
    <s v="Alcalde Municipal "/>
    <s v="2536 66198 1321"/>
    <s v="213-2025"/>
    <s v="Proyector 3,400 Lumen"/>
    <n v="2024"/>
    <s v="Entidades"/>
    <s v="Taller de Computación"/>
    <n v="1"/>
    <n v="3579"/>
    <n v="3579"/>
    <s v="020-0-2024"/>
    <m/>
    <x v="0"/>
    <n v="1"/>
    <n v="60"/>
    <n v="61"/>
    <s v="503-2025 T4"/>
  </r>
  <r>
    <n v="133"/>
    <d v="2025-05-21T00:00:00"/>
    <n v="2025"/>
    <x v="0"/>
    <s v="Tectitán"/>
    <s v="Huehuetenango"/>
    <s v="DONY ROSSEMBERT ANGEL BORRAYES"/>
    <s v="Alcalde Municipal "/>
    <s v="2536 66198 1321"/>
    <s v="213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503-2025 T4"/>
  </r>
  <r>
    <n v="134"/>
    <d v="2025-05-22T00:00:00"/>
    <n v="2025"/>
    <x v="6"/>
    <s v="Ixcán"/>
    <s v="Aldea Victoria 20 de enero"/>
    <s v="JUAN SALES PÉREZ"/>
    <s v="Alcalde Comunitario"/>
    <s v="1975 94107 1326"/>
    <s v="214-2025"/>
    <s v="Molino"/>
    <n v="2023"/>
    <s v="Vulnerabilidad"/>
    <s v="Insumos del Hogar"/>
    <n v="69"/>
    <n v="570"/>
    <n v="39330"/>
    <s v="001-0-2023"/>
    <n v="18925952"/>
    <x v="0"/>
    <n v="552"/>
    <n v="0"/>
    <n v="552"/>
    <s v="245-2025"/>
  </r>
  <r>
    <n v="135"/>
    <d v="2025-05-22T00:00:00"/>
    <n v="2025"/>
    <x v="6"/>
    <s v="Ixcán"/>
    <s v="Aldea Victoria 20 de enero"/>
    <s v="JUAN SALES PÉREZ"/>
    <s v="Alcalde Comunitario"/>
    <s v="1975 94107 1326"/>
    <s v="254-2025"/>
    <s v="Bomba De Plastico De 16 Litros"/>
    <n v="2024"/>
    <s v="Agropecuario Y Artesanal"/>
    <s v="Herramienta de Labranza"/>
    <n v="50"/>
    <n v="248"/>
    <n v="12400"/>
    <s v="025-0-2024"/>
    <m/>
    <x v="1"/>
    <n v="50"/>
    <n v="0"/>
    <n v="50"/>
    <s v="246-2025"/>
  </r>
  <r>
    <n v="136"/>
    <d v="2025-05-22T00:00:00"/>
    <n v="2025"/>
    <x v="6"/>
    <s v="Ixcán"/>
    <s v="Aldea San Lucas, Micro-Región I"/>
    <s v="SANTOS EVELIO GREGORIO VELASQUEZ"/>
    <s v="Representante del Consejo Comunitario de Desarrollo -COCODE-"/>
    <s v="1605 39595 1420"/>
    <s v="255-2025"/>
    <s v="Bomba De Plastico De 16 Litros"/>
    <n v="2024"/>
    <s v="Agropecuario Y Artesanal"/>
    <s v="Herramienta de Labranza"/>
    <n v="50"/>
    <n v="248"/>
    <n v="12400"/>
    <s v="025-0-2024"/>
    <m/>
    <x v="1"/>
    <n v="50"/>
    <n v="0"/>
    <n v="50"/>
    <s v="1404-2025 A"/>
  </r>
  <r>
    <n v="137"/>
    <d v="2025-05-22T00:00:00"/>
    <n v="2025"/>
    <x v="6"/>
    <s v="Ixcán"/>
    <s v="Aldea San Lucas, Micro-Región I"/>
    <s v="SANTOS EVELIO GREGORIO VELASQUEZ"/>
    <s v="Representante del Consejo Comunitario de Desarrollo -COCODE-"/>
    <s v="1605 39595 1420"/>
    <s v="255-2025"/>
    <s v="Molino Standar"/>
    <n v="2024"/>
    <s v="Vulnerabilidad"/>
    <s v="Molino"/>
    <n v="22"/>
    <n v="210"/>
    <n v="4620"/>
    <s v="046-0-2024"/>
    <m/>
    <x v="1"/>
    <n v="22"/>
    <n v="0"/>
    <n v="22"/>
    <s v="1756-2025 C"/>
  </r>
  <r>
    <n v="138"/>
    <d v="2025-05-22T00:00:00"/>
    <n v="2025"/>
    <x v="6"/>
    <s v="Ixcán"/>
    <s v="Aldea San Lucas, Micro-Región I, del municipio de Ixcán"/>
    <s v="SANTOS EVELIO GREGORIO VELASQUEZ"/>
    <s v="Representante del Consejo Comunitario de Desarrollo -COCODE-"/>
    <s v="1605 39595 1420"/>
    <s v="215-2025"/>
    <s v="Molino"/>
    <n v="2023"/>
    <s v="Vulnerabilidad"/>
    <s v="Insumos del Hogar"/>
    <n v="17"/>
    <n v="570"/>
    <n v="9690"/>
    <s v="001-0-2023"/>
    <n v="18925952"/>
    <x v="0"/>
    <n v="136"/>
    <n v="0"/>
    <n v="136"/>
    <s v="1756-2025 C"/>
  </r>
  <r>
    <n v="139"/>
    <d v="2025-05-21T00:00:00"/>
    <n v="2025"/>
    <x v="0"/>
    <s v="San Sebastián Huehuetenango"/>
    <s v="Aldea Chexap I"/>
    <s v="SANTOS GÓMEZ ANDRÉS"/>
    <s v="Presidente del Consejo Comunitario de Desarrollo -COCODE-"/>
    <s v="1581 27331 1320"/>
    <s v="175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804-2025 A"/>
  </r>
  <r>
    <n v="140"/>
    <d v="2025-05-21T00:00:00"/>
    <n v="2025"/>
    <x v="0"/>
    <s v="Colotenango"/>
    <s v="Colotenango"/>
    <s v="RUDY VELÁSQUEZ LÓPEZ"/>
    <s v="Alcalde Municipal"/>
    <s v="1987 95319 1319"/>
    <s v="176-2025"/>
    <s v="Concreto Premezclado Cupón"/>
    <n v="2024"/>
    <s v="Vulnerabilidad"/>
    <s v="Concreto"/>
    <n v="500"/>
    <n v="2548"/>
    <n v="1274000"/>
    <s v="039-0-2024"/>
    <m/>
    <x v="2"/>
    <n v="500"/>
    <n v="0"/>
    <n v="500"/>
    <s v="002-2025 B"/>
  </r>
  <r>
    <n v="141"/>
    <d v="2025-05-21T00:00:00"/>
    <n v="2025"/>
    <x v="0"/>
    <s v="San Sebastián Huehuetenango"/>
    <s v="San Sebastian Huehuetenango"/>
    <s v="FERNANDO ROMEO GREGORIO VELÁSQUEZ"/>
    <s v="Alcalde Municipal"/>
    <s v="1788 45167 1320"/>
    <s v="177-2025"/>
    <s v="Concreto Premezclado Cupón"/>
    <n v="2024"/>
    <s v="Vulnerabilidad"/>
    <s v="Concreto"/>
    <n v="1980"/>
    <n v="2548"/>
    <n v="5045040"/>
    <s v="039-0-2024"/>
    <m/>
    <x v="2"/>
    <n v="1980"/>
    <n v="0"/>
    <n v="1980"/>
    <s v="750-2025 A"/>
  </r>
  <r>
    <n v="142"/>
    <d v="2025-05-22T00:00:00"/>
    <n v="2025"/>
    <x v="6"/>
    <s v="Ixcán"/>
    <s v="Aldea Victoria 20 de enero"/>
    <s v="JUAN SALES PÉREZ"/>
    <s v="Alcalde Comunitario"/>
    <s v="1975 94107 1326"/>
    <s v="178-2025"/>
    <s v="Cupones Canjeables Por Kit De Techo Minimo"/>
    <n v="2024"/>
    <s v="Vulnerabilidad"/>
    <s v="Cupón Techo Mínimo"/>
    <n v="38"/>
    <n v="1632"/>
    <n v="62016"/>
    <s v="045-0-2024"/>
    <m/>
    <x v="2"/>
    <n v="38"/>
    <n v="0"/>
    <n v="38"/>
    <s v="247-2025"/>
  </r>
  <r>
    <n v="143"/>
    <d v="2025-05-22T00:00:00"/>
    <n v="2025"/>
    <x v="6"/>
    <s v="Ixcán"/>
    <s v="Comunidad Indígena Q’eqchi Santa Elena Copon, Micro-región VI"/>
    <s v="DAMIÁN CAAL TOT"/>
    <s v="Alcalde indígena"/>
    <s v="2217 52528 1420"/>
    <s v="179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756-2025 A"/>
  </r>
  <r>
    <n v="144"/>
    <d v="2025-05-22T00:00:00"/>
    <n v="2025"/>
    <x v="6"/>
    <s v="Ixcán"/>
    <s v="Aldea San Lucas, Micro-Región I"/>
    <s v="SANTOS EVELIO GREGORIO VELASQUEZ"/>
    <s v="Representante del Consejo Comunitario de Desarrollo -COCODE-"/>
    <s v="1605 39595 1420"/>
    <s v="180-2025"/>
    <s v="Cupones Canjeables Por Kit De Techo Minimo"/>
    <n v="2024"/>
    <s v="Vulnerabilidad"/>
    <s v="Cupón Techo Mínimo"/>
    <n v="18"/>
    <n v="1632"/>
    <n v="29376"/>
    <s v="045-0-2024"/>
    <m/>
    <x v="2"/>
    <n v="18"/>
    <n v="0"/>
    <n v="18"/>
    <s v="1756-2025 B"/>
  </r>
  <r>
    <n v="145"/>
    <d v="2025-05-23T00:00:00"/>
    <n v="2025"/>
    <x v="0"/>
    <s v="Todos Santos Cuchumatán"/>
    <s v="Caserío Rio Ocho Grande de la Aldea Mash"/>
    <s v="ENRIQUE CALMO CRUZ"/>
    <s v="Presidente del Consejo Comunitario de Desarrollo -COCODE-"/>
    <s v="1967 09202 1315"/>
    <s v="216-2025"/>
    <s v="Tubo PVC Diametro 2 PLG X LRG 6 MT"/>
    <n v="2023"/>
    <s v="Agua Potable"/>
    <s v="Tubería"/>
    <n v="100"/>
    <n v="95"/>
    <n v="9500"/>
    <s v="012-0-2023"/>
    <n v="19301820"/>
    <x v="0"/>
    <n v="10"/>
    <n v="0"/>
    <n v="10"/>
    <s v="221-2025"/>
  </r>
  <r>
    <n v="146"/>
    <d v="2025-05-23T00:00:00"/>
    <n v="2025"/>
    <x v="4"/>
    <s v="Chiquimula"/>
    <s v="Aldea Maraxco"/>
    <s v="MARVIN GEOVANY FELIPE DÍAZ"/>
    <s v="Alcalde Comunitario"/>
    <s v="1994 33828 2001"/>
    <s v="217-2025"/>
    <s v="Tubo Diametro 10 Plgs X 6 Mts"/>
    <n v="2024"/>
    <s v="Agua Potable"/>
    <s v="Tubería"/>
    <n v="100"/>
    <n v="619.77"/>
    <n v="263402.25"/>
    <s v="017-0-2024"/>
    <m/>
    <x v="0"/>
    <n v="42.5"/>
    <n v="0"/>
    <n v="42.5"/>
    <s v="979-2024"/>
  </r>
  <r>
    <n v="147"/>
    <d v="2025-05-23T00:00:00"/>
    <n v="2025"/>
    <x v="4"/>
    <s v="Chiquimula"/>
    <s v="Aldea Maraxco"/>
    <s v="MARVIN GEOVANY FELIPE DÍAZ"/>
    <s v="Alcalde Comunitario"/>
    <s v="1994 33828 2001"/>
    <s v="217-2025"/>
    <s v="Tubo Diametro 8 Plgs X 6 Mts"/>
    <n v="2024"/>
    <s v="Agua Potable"/>
    <s v="Tubería"/>
    <n v="133"/>
    <n v="429.25"/>
    <n v="190157.75"/>
    <s v="017-0-2024"/>
    <m/>
    <x v="0"/>
    <n v="1100"/>
    <n v="0"/>
    <n v="1100"/>
    <s v="979-2024"/>
  </r>
  <r>
    <n v="148"/>
    <d v="2025-05-23T00:00:00"/>
    <n v="2025"/>
    <x v="4"/>
    <s v="Chiquimula"/>
    <s v="Aldea Maraxco"/>
    <s v="MARVIN GEOVANY FELIPE DÍAZ"/>
    <s v="Alcalde Comunitario"/>
    <s v="1994 33828 2001"/>
    <s v="217-2025"/>
    <s v="Tubo Diametro 6 Plgs X 6 Mts"/>
    <n v="2024"/>
    <s v="Agua Potable"/>
    <s v="Tubería"/>
    <n v="300"/>
    <n v="299.56"/>
    <n v="114731.48"/>
    <s v="017-0-2024"/>
    <m/>
    <x v="0"/>
    <n v="38.299999999999997"/>
    <n v="0"/>
    <n v="38.299999999999997"/>
    <s v="979-2024"/>
  </r>
  <r>
    <n v="149"/>
    <d v="2025-05-23T00:00:00"/>
    <n v="2025"/>
    <x v="4"/>
    <s v="Chiquimula"/>
    <s v="Aldea Maraxco"/>
    <s v="MARVIN GEOVANY FELIPE DÍAZ"/>
    <s v="Alcalde Comunitario"/>
    <s v="1994 33828 2001"/>
    <s v="217-2025"/>
    <s v="Tubo Diametro 4 Plgs X 6 Mts"/>
    <n v="2024"/>
    <s v="Agua Potable"/>
    <s v="Tubería"/>
    <n v="300"/>
    <n v="153.44999999999999"/>
    <n v="6905.2499999999991"/>
    <s v="017-0-2024"/>
    <m/>
    <x v="0"/>
    <n v="4.5"/>
    <n v="0"/>
    <n v="4.5"/>
    <s v="979-2024"/>
  </r>
  <r>
    <n v="150"/>
    <d v="2025-05-23T00:00:00"/>
    <n v="2025"/>
    <x v="4"/>
    <s v="Chiquimula"/>
    <s v="Aldea Maraxco"/>
    <s v="MARVIN GEOVANY FELIPE DÍAZ"/>
    <s v="Alcalde Comunitario"/>
    <s v="1994 33828 2001"/>
    <s v="217-2025"/>
    <s v="Tubo Diámetro 3 Plg X 6 Metros"/>
    <n v="2024"/>
    <s v="Agua Potable"/>
    <s v="Tubería"/>
    <n v="500"/>
    <n v="205"/>
    <n v="102500"/>
    <s v="018-0-2024"/>
    <n v="23443138"/>
    <x v="0"/>
    <n v="50"/>
    <n v="0"/>
    <n v="50"/>
    <s v="979-2024"/>
  </r>
  <r>
    <n v="151"/>
    <d v="2025-05-23T00:00:00"/>
    <n v="2025"/>
    <x v="4"/>
    <s v="Chiquimula"/>
    <s v="Aldea Maraxco"/>
    <s v="MARVIN GEOVANY FELIPE DÍAZ"/>
    <s v="Alcalde Comunitario"/>
    <s v="1994 33828 2001"/>
    <s v="217-2025"/>
    <s v="Depósito de Agua (Tinaco)"/>
    <n v="2023"/>
    <s v="Agua Potable"/>
    <s v="Agua Potable"/>
    <n v="10"/>
    <n v="975"/>
    <n v="9750"/>
    <s v="028-0-2024"/>
    <n v="23667478"/>
    <x v="0"/>
    <n v="50"/>
    <n v="0"/>
    <n v="50"/>
    <s v="979-2024"/>
  </r>
  <r>
    <n v="152"/>
    <d v="2025-05-23T00:00:00"/>
    <n v="2025"/>
    <x v="0"/>
    <s v="Malacatancito"/>
    <s v="Aldea Panillá"/>
    <s v="ALEJANDRO SANIC AJTUN"/>
    <s v="Coordinador del Consejo Comunitario de Desarrollo -COCODE-"/>
    <s v="1705 77716 1303"/>
    <s v="181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725-2025 A"/>
  </r>
  <r>
    <n v="153"/>
    <d v="2025-05-26T00:00:00"/>
    <n v="2025"/>
    <x v="0"/>
    <s v="Santiago Chimaltenango"/>
    <s v="Santiago Chimaltenango"/>
    <s v="FROYLAN ELÍAS AGUILAR JIMÉNEZ"/>
    <s v="Alcalde Municipal"/>
    <s v="1877 32213 1330"/>
    <s v="256-2025"/>
    <s v="Estufa Ahorradora de Leña"/>
    <n v="2024"/>
    <s v="Vulnerabilidad"/>
    <s v="Estufa"/>
    <n v="356"/>
    <n v="1295"/>
    <n v="461020"/>
    <s v="006-0-2024"/>
    <m/>
    <x v="1"/>
    <n v="1780"/>
    <n v="0"/>
    <n v="1780"/>
    <s v="002-2025 A"/>
  </r>
  <r>
    <n v="154"/>
    <d v="2025-05-27T00:00:00"/>
    <n v="2025"/>
    <x v="4"/>
    <s v="Olopa"/>
    <s v="Olopa"/>
    <s v="ERVIN RENÉ CARRANZA LEMUS"/>
    <s v="Concejal Primero"/>
    <s v="1983 09422 2006"/>
    <s v="257-2025"/>
    <s v="Arroz De 10 Kilos"/>
    <n v="2024"/>
    <s v="Alimentos"/>
    <s v="Arroz"/>
    <n v="150"/>
    <n v="0"/>
    <n v="0"/>
    <s v="China Taiwan"/>
    <m/>
    <x v="1"/>
    <n v="75"/>
    <n v="0"/>
    <n v="75"/>
    <s v="2471-2025"/>
  </r>
  <r>
    <n v="155"/>
    <d v="2025-05-27T00:00:00"/>
    <n v="2025"/>
    <x v="4"/>
    <s v="Jocotán"/>
    <s v="Jocotán"/>
    <s v="PETRONILO PÉREZ LÓPEZ"/>
    <s v="Alcalde Municipal"/>
    <s v="1586 59457 2004"/>
    <s v="258-2025"/>
    <s v="Arroz De 10 Kilos"/>
    <n v="2024"/>
    <s v="Alimentos"/>
    <s v="Arroz"/>
    <n v="250"/>
    <n v="0"/>
    <n v="0"/>
    <s v="China Taiwan"/>
    <m/>
    <x v="1"/>
    <n v="125"/>
    <n v="0"/>
    <n v="125"/>
    <s v="2466-2025"/>
  </r>
  <r>
    <n v="156"/>
    <d v="2025-05-27T00:00:00"/>
    <n v="2025"/>
    <x v="4"/>
    <s v="San Juan Ermita"/>
    <s v="San Juan Ermita"/>
    <s v="WILSON RUBÉN GUERRA PORTILLO"/>
    <s v="Alcalde Municipal"/>
    <s v="1974 83992 2003"/>
    <s v="259-2025"/>
    <s v="Arroz De 10 Kilos"/>
    <n v="2024"/>
    <s v="Alimentos"/>
    <s v="Arroz"/>
    <n v="150"/>
    <n v="0"/>
    <n v="0"/>
    <s v="China Taiwan"/>
    <m/>
    <x v="1"/>
    <n v="75"/>
    <n v="0"/>
    <n v="75"/>
    <s v="2470-2025"/>
  </r>
  <r>
    <n v="157"/>
    <d v="2025-05-27T00:00:00"/>
    <n v="2025"/>
    <x v="4"/>
    <s v="Chiquimula"/>
    <s v="Aldea San Miguel"/>
    <s v="PEDRO SÚCHITE SÚCHITE"/>
    <s v="Alcalde Comunitario"/>
    <s v="1825 40308 2001"/>
    <s v="260-2025"/>
    <s v="Arroz De 10 Kilos"/>
    <n v="2024"/>
    <s v="Alimentos"/>
    <s v="Arroz"/>
    <n v="100"/>
    <n v="0"/>
    <n v="0"/>
    <s v="China Taiwan"/>
    <m/>
    <x v="1"/>
    <n v="50"/>
    <n v="0"/>
    <n v="50"/>
    <s v="2467-2025"/>
  </r>
  <r>
    <n v="158"/>
    <d v="2025-05-27T00:00:00"/>
    <n v="2025"/>
    <x v="4"/>
    <s v="Chiquimula"/>
    <s v="Aldea Carrizal"/>
    <s v="JOSÉ DIONICIO RAMOS GALLARDO"/>
    <s v="Alcalde Comunitario"/>
    <s v="1976 41687 2001"/>
    <s v="261-2025"/>
    <s v="Arroz De 10 Kilos"/>
    <n v="2024"/>
    <s v="Alimentos"/>
    <s v="Arroz"/>
    <n v="35"/>
    <n v="0"/>
    <n v="0"/>
    <s v="China Taiwan"/>
    <m/>
    <x v="1"/>
    <n v="17.5"/>
    <n v="0"/>
    <n v="17.5"/>
    <s v="2468-2025"/>
  </r>
  <r>
    <n v="159"/>
    <d v="2025-05-27T00:00:00"/>
    <n v="2025"/>
    <x v="4"/>
    <s v="Chiquimula"/>
    <s v="Aldea Plan de Guineo"/>
    <s v="ISRAEL MOLINA"/>
    <s v="Alcalde Comunitario"/>
    <s v="2358 44225 2001"/>
    <s v="262-2025"/>
    <s v="Arroz De 10 Kilos"/>
    <n v="2024"/>
    <s v="Alimentos"/>
    <s v="Arroz"/>
    <n v="50"/>
    <n v="0"/>
    <n v="0"/>
    <s v="China Taiwan"/>
    <m/>
    <x v="1"/>
    <n v="25"/>
    <n v="0"/>
    <n v="25"/>
    <s v="2469-2025"/>
  </r>
  <r>
    <n v="160"/>
    <d v="2025-05-27T00:00:00"/>
    <n v="2025"/>
    <x v="4"/>
    <s v="Chiquimula"/>
    <s v="Aldea El Conacaste"/>
    <s v="SEBASTIÁN BERNAL SINTUJ GARCÍA"/>
    <s v="Vocal I"/>
    <s v="1820 15548 2001"/>
    <s v="263-2025"/>
    <s v="Arroz De 10 Kilos"/>
    <n v="2024"/>
    <s v="Alimentos"/>
    <s v="Arroz"/>
    <n v="70"/>
    <n v="0"/>
    <n v="0"/>
    <s v="China Taiwan"/>
    <m/>
    <x v="1"/>
    <n v="35"/>
    <n v="0"/>
    <n v="35"/>
    <s v="2540-2025"/>
  </r>
  <r>
    <n v="161"/>
    <d v="2025-05-27T00:00:00"/>
    <n v="2025"/>
    <x v="0"/>
    <s v="Cuilco"/>
    <s v="Caserío Buena Vista, Aldea San Francisco el Retiro"/>
    <s v="RIGOBERTO FIGUEROA BERNARDO"/>
    <s v="Vocal II del Consejo Comunitario de Desarrollo -COCODE-"/>
    <s v="1925 93595 1304"/>
    <s v="218-2025"/>
    <s v="Kit Para Recolección De Agua De Lluvia"/>
    <n v="2023"/>
    <s v="Agua Potable"/>
    <s v="Agua Potable"/>
    <n v="450"/>
    <n v="1125"/>
    <n v="506250"/>
    <s v="035-0-2024"/>
    <m/>
    <x v="0"/>
    <n v="2250"/>
    <n v="0"/>
    <n v="2250"/>
    <s v="1037-2025"/>
  </r>
  <r>
    <n v="162"/>
    <d v="2025-05-28T00:00:00"/>
    <n v="2025"/>
    <x v="6"/>
    <s v="Ixcán"/>
    <s v="Aldea Las Vegas del Chixoy, Micro-Región I"/>
    <s v="RUBÉN MORÁN CAAL"/>
    <s v="Alcalde Comunitario"/>
    <s v="2458 96740 1508"/>
    <s v="219-2025"/>
    <s v="Tubo Diametro 1 1/2 Plgs X 6 Mts"/>
    <n v="2024"/>
    <s v="Agua Potable"/>
    <s v="Tubería"/>
    <n v="150"/>
    <n v="62.79"/>
    <n v="9418.5"/>
    <s v="018-0-2024"/>
    <n v="23443138"/>
    <x v="0"/>
    <n v="158"/>
    <n v="0"/>
    <n v="158"/>
    <s v="524-2025"/>
  </r>
  <r>
    <n v="163"/>
    <d v="2025-05-28T00:00:00"/>
    <n v="2025"/>
    <x v="6"/>
    <s v="Ixcán"/>
    <s v="Aldea Las Vegas del Chixoy, Micro-Región I"/>
    <s v="RUBÉN MORÁN CAAL"/>
    <s v="Alcalde Comunitario"/>
    <s v="2458 96740 1508"/>
    <s v="219-2025"/>
    <s v="Tubo PVC Blanco Diametro 3/4 PLG X LRG 6 MTS"/>
    <n v="2023"/>
    <s v="Agua Potable"/>
    <s v="Tubería"/>
    <n v="250"/>
    <n v="55"/>
    <n v="13750"/>
    <s v="012-0-2023"/>
    <n v="19301820"/>
    <x v="0"/>
    <n v="25"/>
    <n v="0"/>
    <n v="25"/>
    <s v="524-2025"/>
  </r>
  <r>
    <n v="164"/>
    <d v="2025-05-28T00:00:00"/>
    <n v="2025"/>
    <x v="6"/>
    <s v="Ixcán"/>
    <s v="Aldea Las Vegas del Chixoy, Micro-Región I"/>
    <s v="RUBÉN MORÁN CAAL"/>
    <s v="Alcalde Comunitario"/>
    <s v="2458 96740 1508"/>
    <s v="219-2025"/>
    <s v="Tubo Diámetro 3 Plg X 6 Metros"/>
    <n v="2024"/>
    <s v="Agua Potable"/>
    <s v="Tubería"/>
    <n v="150"/>
    <n v="205"/>
    <n v="30750"/>
    <s v="018-0-2024"/>
    <n v="23443138"/>
    <x v="0"/>
    <n v="15"/>
    <n v="0"/>
    <n v="15"/>
    <s v="524-2025"/>
  </r>
  <r>
    <n v="165"/>
    <d v="2025-05-28T00:00:00"/>
    <n v="2025"/>
    <x v="6"/>
    <s v="Chichicastenango"/>
    <s v="Cantón Chicuá Primero"/>
    <s v="MANUEL DE JESÚS TOJ MACARIO"/>
    <s v="Presidente del Consejo Comunitario de Desarrollo -COCODE-"/>
    <s v="2232 08957 1406"/>
    <s v="220-2025"/>
    <s v="Depósito de Agua (Tinaco)"/>
    <n v="2023"/>
    <s v="Agua Potable"/>
    <s v="Agua Potable"/>
    <n v="38"/>
    <n v="975"/>
    <n v="37050"/>
    <s v="028-0-2024"/>
    <n v="23667478"/>
    <x v="0"/>
    <n v="190"/>
    <n v="0"/>
    <n v="190"/>
    <s v="757-2025"/>
  </r>
  <r>
    <n v="166"/>
    <d v="2025-05-30T00:00:00"/>
    <n v="2025"/>
    <x v="8"/>
    <s v="Fray Bartolomé de las Casas"/>
    <s v="Fray Bartolomé de las Casas"/>
    <s v="WALTHER ESTUARDO AYALA JUÁREZ"/>
    <s v="Alcalde Municipal"/>
    <s v="2213 01836 1615"/>
    <s v="182-2025"/>
    <s v="Cupones Canjeables Por Kit De Techo Minimo"/>
    <n v="2024"/>
    <s v="Vulnerabilidad"/>
    <s v="Cupón Techo Mínimo"/>
    <n v="118"/>
    <n v="1632"/>
    <n v="192576"/>
    <s v="045-0-2024"/>
    <m/>
    <x v="2"/>
    <n v="118"/>
    <n v="0"/>
    <n v="118"/>
    <s v="151-2025_x000a_150-2025_x000a_152-2025_x000a_145-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E2E77F-BE32-4317-A177-273E5EB273E9}" name="TablaDinámica4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GRAMA/DEPARTAMENTO ">
  <location ref="A7:D30" firstHeaderRow="0" firstDataRow="1" firstDataCol="1"/>
  <pivotFields count="24">
    <pivotField showAll="0"/>
    <pivotField numFmtId="14" showAll="0"/>
    <pivotField numFmtId="1" showAll="0"/>
    <pivotField axis="axisRow" showAll="0">
      <items count="10">
        <item x="8"/>
        <item x="4"/>
        <item x="3"/>
        <item x="7"/>
        <item x="1"/>
        <item x="0"/>
        <item x="5"/>
        <item x="6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numFmtId="168" showAll="0"/>
    <pivotField dataField="1" numFmtId="165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numFmtId="164" showAll="0"/>
    <pivotField dataField="1" numFmtId="164" showAll="0"/>
    <pivotField showAll="0"/>
  </pivotFields>
  <rowFields count="2">
    <field x="19"/>
    <field x="3"/>
  </rowFields>
  <rowItems count="23">
    <i>
      <x/>
    </i>
    <i r="1">
      <x v="1"/>
    </i>
    <i r="1">
      <x v="4"/>
    </i>
    <i r="1">
      <x v="5"/>
    </i>
    <i r="1">
      <x v="7"/>
    </i>
    <i r="1">
      <x v="8"/>
    </i>
    <i>
      <x v="1"/>
    </i>
    <i r="1">
      <x v="1"/>
    </i>
    <i r="1">
      <x v="2"/>
    </i>
    <i r="1">
      <x v="4"/>
    </i>
    <i r="1">
      <x v="5"/>
    </i>
    <i r="1">
      <x v="7"/>
    </i>
    <i r="1">
      <x v="8"/>
    </i>
    <i>
      <x v="2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14" baseField="0" baseItem="0" numFmtId="164"/>
    <dataField name="MONTO" fld="16" baseField="0" baseItem="0" numFmtId="165"/>
    <dataField name="BENEFICIARIOS" fld="22" baseField="0" baseItem="0" numFmtId="164"/>
  </dataFields>
  <formats count="2">
    <format dxfId="2">
      <pivotArea field="19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3A05-EDF1-4673-8071-106740F277B9}">
  <sheetPr>
    <pageSetUpPr fitToPage="1"/>
  </sheetPr>
  <dimension ref="A1:D30"/>
  <sheetViews>
    <sheetView workbookViewId="0">
      <selection activeCell="H22" sqref="H22"/>
    </sheetView>
  </sheetViews>
  <sheetFormatPr baseColWidth="10" defaultRowHeight="15" x14ac:dyDescent="0.25"/>
  <cols>
    <col min="1" max="1" width="45.7109375" customWidth="1"/>
    <col min="2" max="2" width="30.28515625" customWidth="1"/>
    <col min="3" max="3" width="24.85546875" customWidth="1"/>
    <col min="4" max="4" width="31.7109375" customWidth="1"/>
  </cols>
  <sheetData>
    <row r="1" spans="1:4" ht="18.75" x14ac:dyDescent="0.25">
      <c r="A1" s="40" t="s">
        <v>492</v>
      </c>
      <c r="B1" s="40"/>
      <c r="C1" s="40"/>
      <c r="D1" s="40"/>
    </row>
    <row r="2" spans="1:4" ht="18.75" x14ac:dyDescent="0.25">
      <c r="A2" s="40" t="s">
        <v>493</v>
      </c>
      <c r="B2" s="40"/>
      <c r="C2" s="40"/>
      <c r="D2" s="40"/>
    </row>
    <row r="3" spans="1:4" ht="18.75" x14ac:dyDescent="0.25">
      <c r="A3" s="40" t="s">
        <v>494</v>
      </c>
      <c r="B3" s="40"/>
      <c r="C3" s="40"/>
      <c r="D3" s="40"/>
    </row>
    <row r="4" spans="1:4" ht="18.75" x14ac:dyDescent="0.25">
      <c r="A4" s="40" t="s">
        <v>495</v>
      </c>
      <c r="B4" s="40"/>
      <c r="C4" s="40"/>
      <c r="D4" s="40"/>
    </row>
    <row r="5" spans="1:4" ht="18.75" x14ac:dyDescent="0.25">
      <c r="A5" s="40" t="s">
        <v>500</v>
      </c>
      <c r="B5" s="40"/>
      <c r="C5" s="40"/>
      <c r="D5" s="40"/>
    </row>
    <row r="7" spans="1:4" x14ac:dyDescent="0.25">
      <c r="A7" s="38" t="s">
        <v>496</v>
      </c>
      <c r="B7" s="39" t="s">
        <v>497</v>
      </c>
      <c r="C7" s="39" t="s">
        <v>498</v>
      </c>
      <c r="D7" s="39" t="s">
        <v>499</v>
      </c>
    </row>
    <row r="8" spans="1:4" x14ac:dyDescent="0.25">
      <c r="A8" s="1" t="s">
        <v>5</v>
      </c>
      <c r="B8" s="23">
        <v>2487</v>
      </c>
      <c r="C8" s="24">
        <v>655112</v>
      </c>
      <c r="D8" s="23">
        <v>3238.5</v>
      </c>
    </row>
    <row r="9" spans="1:4" x14ac:dyDescent="0.25">
      <c r="A9" s="2" t="s">
        <v>17</v>
      </c>
      <c r="B9" s="23">
        <v>805</v>
      </c>
      <c r="C9" s="24">
        <v>0</v>
      </c>
      <c r="D9" s="23">
        <v>402.5</v>
      </c>
    </row>
    <row r="10" spans="1:4" x14ac:dyDescent="0.25">
      <c r="A10" s="2" t="s">
        <v>6</v>
      </c>
      <c r="B10" s="23">
        <v>624</v>
      </c>
      <c r="C10" s="24">
        <v>20832</v>
      </c>
      <c r="D10" s="23">
        <v>354</v>
      </c>
    </row>
    <row r="11" spans="1:4" x14ac:dyDescent="0.25">
      <c r="A11" s="2" t="s">
        <v>4</v>
      </c>
      <c r="B11" s="23">
        <v>556</v>
      </c>
      <c r="C11" s="24">
        <v>510620</v>
      </c>
      <c r="D11" s="23">
        <v>1980</v>
      </c>
    </row>
    <row r="12" spans="1:4" x14ac:dyDescent="0.25">
      <c r="A12" s="2" t="s">
        <v>16</v>
      </c>
      <c r="B12" s="23">
        <v>272</v>
      </c>
      <c r="C12" s="24">
        <v>66620</v>
      </c>
      <c r="D12" s="23">
        <v>272</v>
      </c>
    </row>
    <row r="13" spans="1:4" x14ac:dyDescent="0.25">
      <c r="A13" s="2" t="s">
        <v>52</v>
      </c>
      <c r="B13" s="23">
        <v>230</v>
      </c>
      <c r="C13" s="24">
        <v>57040</v>
      </c>
      <c r="D13" s="23">
        <v>230</v>
      </c>
    </row>
    <row r="14" spans="1:4" x14ac:dyDescent="0.25">
      <c r="A14" s="1" t="s">
        <v>0</v>
      </c>
      <c r="B14" s="23">
        <v>9273</v>
      </c>
      <c r="C14" s="24">
        <v>4953911.4000000004</v>
      </c>
      <c r="D14" s="23">
        <v>14341.400000000001</v>
      </c>
    </row>
    <row r="15" spans="1:4" x14ac:dyDescent="0.25">
      <c r="A15" s="2" t="s">
        <v>17</v>
      </c>
      <c r="B15" s="23">
        <v>1343</v>
      </c>
      <c r="C15" s="24">
        <v>687446.73</v>
      </c>
      <c r="D15" s="23">
        <v>1285.3</v>
      </c>
    </row>
    <row r="16" spans="1:4" x14ac:dyDescent="0.25">
      <c r="A16" s="2" t="s">
        <v>109</v>
      </c>
      <c r="B16" s="23">
        <v>430</v>
      </c>
      <c r="C16" s="24">
        <v>49756</v>
      </c>
      <c r="D16" s="23">
        <v>60</v>
      </c>
    </row>
    <row r="17" spans="1:4" x14ac:dyDescent="0.25">
      <c r="A17" s="2" t="s">
        <v>6</v>
      </c>
      <c r="B17" s="23">
        <v>254</v>
      </c>
      <c r="C17" s="24">
        <v>250583</v>
      </c>
      <c r="D17" s="23">
        <v>1179</v>
      </c>
    </row>
    <row r="18" spans="1:4" x14ac:dyDescent="0.25">
      <c r="A18" s="2" t="s">
        <v>4</v>
      </c>
      <c r="B18" s="23">
        <v>3458</v>
      </c>
      <c r="C18" s="24">
        <v>2183452.56</v>
      </c>
      <c r="D18" s="23">
        <v>6950.1</v>
      </c>
    </row>
    <row r="19" spans="1:4" x14ac:dyDescent="0.25">
      <c r="A19" s="2" t="s">
        <v>16</v>
      </c>
      <c r="B19" s="23">
        <v>3749</v>
      </c>
      <c r="C19" s="24">
        <v>1626469.1099999999</v>
      </c>
      <c r="D19" s="23">
        <v>4684</v>
      </c>
    </row>
    <row r="20" spans="1:4" x14ac:dyDescent="0.25">
      <c r="A20" s="2" t="s">
        <v>52</v>
      </c>
      <c r="B20" s="23">
        <v>39</v>
      </c>
      <c r="C20" s="24">
        <v>156204</v>
      </c>
      <c r="D20" s="23">
        <v>183</v>
      </c>
    </row>
    <row r="21" spans="1:4" x14ac:dyDescent="0.25">
      <c r="A21" s="1" t="s">
        <v>1</v>
      </c>
      <c r="B21" s="23">
        <v>8236</v>
      </c>
      <c r="C21" s="24">
        <v>19505702</v>
      </c>
      <c r="D21" s="23">
        <v>8236</v>
      </c>
    </row>
    <row r="22" spans="1:4" x14ac:dyDescent="0.25">
      <c r="A22" s="2" t="s">
        <v>2</v>
      </c>
      <c r="B22" s="23">
        <v>118</v>
      </c>
      <c r="C22" s="24">
        <v>192576</v>
      </c>
      <c r="D22" s="23">
        <v>118</v>
      </c>
    </row>
    <row r="23" spans="1:4" x14ac:dyDescent="0.25">
      <c r="A23" s="2" t="s">
        <v>17</v>
      </c>
      <c r="B23" s="23">
        <v>2000</v>
      </c>
      <c r="C23" s="24">
        <v>5096000</v>
      </c>
      <c r="D23" s="23">
        <v>2000</v>
      </c>
    </row>
    <row r="24" spans="1:4" x14ac:dyDescent="0.25">
      <c r="A24" s="2" t="s">
        <v>50</v>
      </c>
      <c r="B24" s="23">
        <v>15</v>
      </c>
      <c r="C24" s="24">
        <v>24480</v>
      </c>
      <c r="D24" s="23">
        <v>15</v>
      </c>
    </row>
    <row r="25" spans="1:4" x14ac:dyDescent="0.25">
      <c r="A25" s="2" t="s">
        <v>6</v>
      </c>
      <c r="B25" s="23">
        <v>50</v>
      </c>
      <c r="C25" s="24">
        <v>81600</v>
      </c>
      <c r="D25" s="23">
        <v>50</v>
      </c>
    </row>
    <row r="26" spans="1:4" x14ac:dyDescent="0.25">
      <c r="A26" s="2" t="s">
        <v>4</v>
      </c>
      <c r="B26" s="23">
        <v>3080</v>
      </c>
      <c r="C26" s="24">
        <v>7225590</v>
      </c>
      <c r="D26" s="23">
        <v>3080</v>
      </c>
    </row>
    <row r="27" spans="1:4" x14ac:dyDescent="0.25">
      <c r="A27" s="2" t="s">
        <v>14</v>
      </c>
      <c r="B27" s="23">
        <v>43</v>
      </c>
      <c r="C27" s="24">
        <v>70176</v>
      </c>
      <c r="D27" s="23">
        <v>43</v>
      </c>
    </row>
    <row r="28" spans="1:4" x14ac:dyDescent="0.25">
      <c r="A28" s="2" t="s">
        <v>16</v>
      </c>
      <c r="B28" s="23">
        <v>2700</v>
      </c>
      <c r="C28" s="24">
        <v>6439920</v>
      </c>
      <c r="D28" s="23">
        <v>2700</v>
      </c>
    </row>
    <row r="29" spans="1:4" x14ac:dyDescent="0.25">
      <c r="A29" s="2" t="s">
        <v>52</v>
      </c>
      <c r="B29" s="23">
        <v>230</v>
      </c>
      <c r="C29" s="24">
        <v>375360</v>
      </c>
      <c r="D29" s="23">
        <v>230</v>
      </c>
    </row>
    <row r="30" spans="1:4" x14ac:dyDescent="0.25">
      <c r="A30" s="1" t="s">
        <v>12</v>
      </c>
      <c r="B30" s="23">
        <v>19996</v>
      </c>
      <c r="C30" s="24">
        <v>25114725.399999999</v>
      </c>
      <c r="D30" s="23">
        <v>25815.9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68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E4F3-A7FD-4C39-9758-58F15D2D8773}">
  <sheetPr>
    <tabColor theme="9" tint="0.39997558519241921"/>
    <outlinePr summaryBelow="0" summaryRight="0"/>
    <pageSetUpPr fitToPage="1"/>
  </sheetPr>
  <dimension ref="A1:S173"/>
  <sheetViews>
    <sheetView showGridLines="0" tabSelected="1" zoomScale="70" zoomScaleNormal="70" workbookViewId="0">
      <pane ySplit="7" topLeftCell="A8" activePane="bottomLeft" state="frozen"/>
      <selection activeCell="F10" sqref="F10"/>
      <selection pane="bottomLeft" activeCell="M15" sqref="M15"/>
    </sheetView>
  </sheetViews>
  <sheetFormatPr baseColWidth="10" defaultColWidth="11.42578125" defaultRowHeight="17.25" outlineLevelCol="1" x14ac:dyDescent="0.25"/>
  <cols>
    <col min="1" max="1" width="1.28515625" style="22" bestFit="1" customWidth="1"/>
    <col min="2" max="2" width="10.28515625" style="3" bestFit="1" customWidth="1"/>
    <col min="3" max="3" width="17.28515625" style="8" bestFit="1" customWidth="1"/>
    <col min="4" max="4" width="11.5703125" style="8" bestFit="1" customWidth="1"/>
    <col min="5" max="5" width="19.85546875" style="8" customWidth="1"/>
    <col min="6" max="6" width="26.85546875" style="3" bestFit="1" customWidth="1"/>
    <col min="7" max="7" width="40.28515625" style="3" customWidth="1"/>
    <col min="8" max="8" width="37.85546875" style="3" bestFit="1" customWidth="1"/>
    <col min="9" max="9" width="38.42578125" style="3" customWidth="1"/>
    <col min="10" max="10" width="19.28515625" style="3" bestFit="1" customWidth="1"/>
    <col min="11" max="11" width="20.7109375" style="3" customWidth="1"/>
    <col min="12" max="12" width="27.42578125" style="3" customWidth="1"/>
    <col min="13" max="13" width="18.5703125" style="7" customWidth="1" outlineLevel="1" collapsed="1"/>
    <col min="14" max="14" width="17.28515625" style="6" customWidth="1" outlineLevel="1"/>
    <col min="15" max="15" width="16.85546875" style="5" customWidth="1" outlineLevel="1"/>
    <col min="16" max="16" width="22.42578125" style="4" customWidth="1" outlineLevel="1"/>
    <col min="17" max="17" width="19.140625" style="3" customWidth="1" outlineLevel="1"/>
    <col min="18" max="18" width="23.7109375" style="3" customWidth="1" outlineLevel="1"/>
    <col min="19" max="19" width="15.42578125" style="22" customWidth="1"/>
    <col min="20" max="16384" width="11.42578125" style="22"/>
  </cols>
  <sheetData>
    <row r="1" spans="2:18" ht="21.75" customHeight="1" x14ac:dyDescent="0.25">
      <c r="D1" s="41" t="s">
        <v>492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2:18" ht="21.75" customHeight="1" x14ac:dyDescent="0.25">
      <c r="C2" s="21"/>
      <c r="D2" s="44" t="s">
        <v>493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2:18" ht="21.75" customHeight="1" x14ac:dyDescent="0.25">
      <c r="C3" s="21"/>
      <c r="D3" s="44" t="s">
        <v>494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2:18" ht="21.75" customHeight="1" x14ac:dyDescent="0.25">
      <c r="C4" s="20"/>
      <c r="D4" s="41" t="s">
        <v>495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ht="21.75" customHeight="1" x14ac:dyDescent="0.25">
      <c r="C5" s="14"/>
      <c r="D5" s="41" t="s">
        <v>501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18" ht="16.5" customHeight="1" x14ac:dyDescent="0.25">
      <c r="B6" s="43"/>
      <c r="C6" s="43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18" s="14" customFormat="1" ht="45.75" customHeight="1" x14ac:dyDescent="0.25">
      <c r="B7" s="16" t="s">
        <v>28</v>
      </c>
      <c r="C7" s="19" t="s">
        <v>27</v>
      </c>
      <c r="D7" s="19" t="s">
        <v>30</v>
      </c>
      <c r="E7" s="16" t="s">
        <v>11</v>
      </c>
      <c r="F7" s="16" t="s">
        <v>10</v>
      </c>
      <c r="G7" s="16" t="s">
        <v>9</v>
      </c>
      <c r="H7" s="16" t="s">
        <v>26</v>
      </c>
      <c r="I7" s="16" t="s">
        <v>8</v>
      </c>
      <c r="J7" s="16" t="s">
        <v>25</v>
      </c>
      <c r="K7" s="16" t="s">
        <v>24</v>
      </c>
      <c r="L7" s="16" t="s">
        <v>23</v>
      </c>
      <c r="M7" s="15" t="s">
        <v>22</v>
      </c>
      <c r="N7" s="18" t="s">
        <v>21</v>
      </c>
      <c r="O7" s="17" t="s">
        <v>20</v>
      </c>
      <c r="P7" s="16" t="s">
        <v>19</v>
      </c>
      <c r="Q7" s="16" t="s">
        <v>7</v>
      </c>
      <c r="R7" s="15" t="s">
        <v>29</v>
      </c>
    </row>
    <row r="8" spans="2:18" s="29" customFormat="1" ht="34.5" customHeight="1" x14ac:dyDescent="0.25">
      <c r="B8" s="13">
        <v>1</v>
      </c>
      <c r="C8" s="12">
        <v>45782</v>
      </c>
      <c r="D8" s="25">
        <v>2025</v>
      </c>
      <c r="E8" s="26" t="s">
        <v>4</v>
      </c>
      <c r="F8" s="26" t="s">
        <v>69</v>
      </c>
      <c r="G8" s="26" t="s">
        <v>69</v>
      </c>
      <c r="H8" s="26" t="s">
        <v>491</v>
      </c>
      <c r="I8" s="26" t="s">
        <v>3</v>
      </c>
      <c r="J8" s="26" t="s">
        <v>490</v>
      </c>
      <c r="K8" s="26" t="s">
        <v>389</v>
      </c>
      <c r="L8" s="26" t="s">
        <v>489</v>
      </c>
      <c r="M8" s="9">
        <v>900</v>
      </c>
      <c r="N8" s="11">
        <v>1.75</v>
      </c>
      <c r="O8" s="10">
        <f t="shared" ref="O8:O22" si="0">+M8*N8</f>
        <v>1575</v>
      </c>
      <c r="P8" s="26" t="s">
        <v>488</v>
      </c>
      <c r="Q8" s="26" t="s">
        <v>0</v>
      </c>
      <c r="R8" s="9">
        <f>M8/2</f>
        <v>450</v>
      </c>
    </row>
    <row r="9" spans="2:18" ht="34.5" customHeight="1" x14ac:dyDescent="0.25">
      <c r="B9" s="13">
        <f>+B8+1</f>
        <v>2</v>
      </c>
      <c r="C9" s="12">
        <v>45782</v>
      </c>
      <c r="D9" s="25">
        <v>2025</v>
      </c>
      <c r="E9" s="26" t="s">
        <v>6</v>
      </c>
      <c r="F9" s="26" t="s">
        <v>6</v>
      </c>
      <c r="G9" s="26" t="s">
        <v>470</v>
      </c>
      <c r="H9" s="26" t="s">
        <v>469</v>
      </c>
      <c r="I9" s="26" t="s">
        <v>36</v>
      </c>
      <c r="J9" s="26" t="s">
        <v>468</v>
      </c>
      <c r="K9" s="26" t="s">
        <v>360</v>
      </c>
      <c r="L9" s="26" t="s">
        <v>111</v>
      </c>
      <c r="M9" s="32">
        <v>40</v>
      </c>
      <c r="N9" s="34">
        <v>318</v>
      </c>
      <c r="O9" s="33">
        <f t="shared" si="0"/>
        <v>12720</v>
      </c>
      <c r="P9" s="26" t="s">
        <v>110</v>
      </c>
      <c r="Q9" s="26" t="s">
        <v>0</v>
      </c>
      <c r="R9" s="32">
        <v>158</v>
      </c>
    </row>
    <row r="10" spans="2:18" ht="34.5" customHeight="1" x14ac:dyDescent="0.25">
      <c r="B10" s="13">
        <f t="shared" ref="B10:B73" si="1">+B9+1</f>
        <v>3</v>
      </c>
      <c r="C10" s="12">
        <v>45782</v>
      </c>
      <c r="D10" s="25">
        <v>2025</v>
      </c>
      <c r="E10" s="26" t="s">
        <v>6</v>
      </c>
      <c r="F10" s="26" t="s">
        <v>51</v>
      </c>
      <c r="G10" s="26" t="s">
        <v>487</v>
      </c>
      <c r="H10" s="26" t="s">
        <v>480</v>
      </c>
      <c r="I10" s="26" t="s">
        <v>83</v>
      </c>
      <c r="J10" s="26" t="s">
        <v>479</v>
      </c>
      <c r="K10" s="26" t="s">
        <v>357</v>
      </c>
      <c r="L10" s="26" t="s">
        <v>111</v>
      </c>
      <c r="M10" s="32">
        <v>5</v>
      </c>
      <c r="N10" s="34">
        <v>318</v>
      </c>
      <c r="O10" s="33">
        <f t="shared" si="0"/>
        <v>1590</v>
      </c>
      <c r="P10" s="26" t="s">
        <v>110</v>
      </c>
      <c r="Q10" s="26" t="s">
        <v>0</v>
      </c>
      <c r="R10" s="32">
        <v>158</v>
      </c>
    </row>
    <row r="11" spans="2:18" ht="34.5" customHeight="1" x14ac:dyDescent="0.25">
      <c r="B11" s="13">
        <f t="shared" si="1"/>
        <v>4</v>
      </c>
      <c r="C11" s="12">
        <v>45782</v>
      </c>
      <c r="D11" s="25">
        <v>2025</v>
      </c>
      <c r="E11" s="26" t="s">
        <v>6</v>
      </c>
      <c r="F11" s="26" t="s">
        <v>35</v>
      </c>
      <c r="G11" s="26" t="s">
        <v>35</v>
      </c>
      <c r="H11" s="26" t="s">
        <v>486</v>
      </c>
      <c r="I11" s="26" t="s">
        <v>54</v>
      </c>
      <c r="J11" s="26" t="s">
        <v>485</v>
      </c>
      <c r="K11" s="26" t="s">
        <v>183</v>
      </c>
      <c r="L11" s="26" t="s">
        <v>64</v>
      </c>
      <c r="M11" s="9">
        <v>25</v>
      </c>
      <c r="N11" s="11">
        <v>5325</v>
      </c>
      <c r="O11" s="10">
        <f t="shared" si="0"/>
        <v>133125</v>
      </c>
      <c r="P11" s="26" t="s">
        <v>62</v>
      </c>
      <c r="Q11" s="26" t="s">
        <v>0</v>
      </c>
      <c r="R11" s="9">
        <v>1</v>
      </c>
    </row>
    <row r="12" spans="2:18" ht="34.5" customHeight="1" x14ac:dyDescent="0.25">
      <c r="B12" s="13">
        <f t="shared" si="1"/>
        <v>5</v>
      </c>
      <c r="C12" s="12">
        <v>45782</v>
      </c>
      <c r="D12" s="25">
        <v>2025</v>
      </c>
      <c r="E12" s="26" t="s">
        <v>6</v>
      </c>
      <c r="F12" s="26" t="s">
        <v>35</v>
      </c>
      <c r="G12" s="26" t="s">
        <v>35</v>
      </c>
      <c r="H12" s="26" t="s">
        <v>486</v>
      </c>
      <c r="I12" s="26" t="s">
        <v>54</v>
      </c>
      <c r="J12" s="26" t="s">
        <v>485</v>
      </c>
      <c r="K12" s="26" t="s">
        <v>183</v>
      </c>
      <c r="L12" s="26" t="s">
        <v>63</v>
      </c>
      <c r="M12" s="9">
        <v>1</v>
      </c>
      <c r="N12" s="11">
        <v>3579</v>
      </c>
      <c r="O12" s="10">
        <f t="shared" si="0"/>
        <v>3579</v>
      </c>
      <c r="P12" s="26" t="s">
        <v>62</v>
      </c>
      <c r="Q12" s="26" t="s">
        <v>0</v>
      </c>
      <c r="R12" s="9">
        <v>1</v>
      </c>
    </row>
    <row r="13" spans="2:18" ht="34.5" customHeight="1" x14ac:dyDescent="0.25">
      <c r="B13" s="13">
        <f t="shared" si="1"/>
        <v>6</v>
      </c>
      <c r="C13" s="12">
        <v>45782</v>
      </c>
      <c r="D13" s="25">
        <v>2025</v>
      </c>
      <c r="E13" s="26" t="s">
        <v>6</v>
      </c>
      <c r="F13" s="26" t="s">
        <v>35</v>
      </c>
      <c r="G13" s="26" t="s">
        <v>35</v>
      </c>
      <c r="H13" s="26" t="s">
        <v>486</v>
      </c>
      <c r="I13" s="26" t="s">
        <v>54</v>
      </c>
      <c r="J13" s="26" t="s">
        <v>485</v>
      </c>
      <c r="K13" s="26" t="s">
        <v>183</v>
      </c>
      <c r="L13" s="26" t="s">
        <v>61</v>
      </c>
      <c r="M13" s="9">
        <v>13</v>
      </c>
      <c r="N13" s="11">
        <v>1500</v>
      </c>
      <c r="O13" s="10">
        <f t="shared" si="0"/>
        <v>19500</v>
      </c>
      <c r="P13" s="26" t="s">
        <v>60</v>
      </c>
      <c r="Q13" s="26" t="s">
        <v>0</v>
      </c>
      <c r="R13" s="9">
        <v>1</v>
      </c>
    </row>
    <row r="14" spans="2:18" ht="34.5" customHeight="1" x14ac:dyDescent="0.25">
      <c r="B14" s="13">
        <f t="shared" si="1"/>
        <v>7</v>
      </c>
      <c r="C14" s="12">
        <v>45782</v>
      </c>
      <c r="D14" s="25">
        <v>2025</v>
      </c>
      <c r="E14" s="26" t="s">
        <v>6</v>
      </c>
      <c r="F14" s="26" t="s">
        <v>35</v>
      </c>
      <c r="G14" s="26" t="s">
        <v>35</v>
      </c>
      <c r="H14" s="26" t="s">
        <v>486</v>
      </c>
      <c r="I14" s="26" t="s">
        <v>54</v>
      </c>
      <c r="J14" s="26" t="s">
        <v>485</v>
      </c>
      <c r="K14" s="26" t="s">
        <v>352</v>
      </c>
      <c r="L14" s="26" t="s">
        <v>126</v>
      </c>
      <c r="M14" s="9">
        <v>1</v>
      </c>
      <c r="N14" s="11">
        <v>24900</v>
      </c>
      <c r="O14" s="10">
        <f t="shared" si="0"/>
        <v>24900</v>
      </c>
      <c r="P14" s="26" t="s">
        <v>125</v>
      </c>
      <c r="Q14" s="26" t="s">
        <v>0</v>
      </c>
      <c r="R14" s="9">
        <v>1</v>
      </c>
    </row>
    <row r="15" spans="2:18" ht="34.5" customHeight="1" x14ac:dyDescent="0.25">
      <c r="B15" s="13">
        <f t="shared" si="1"/>
        <v>8</v>
      </c>
      <c r="C15" s="12">
        <v>45783</v>
      </c>
      <c r="D15" s="25">
        <v>2025</v>
      </c>
      <c r="E15" s="26" t="s">
        <v>6</v>
      </c>
      <c r="F15" s="26" t="s">
        <v>171</v>
      </c>
      <c r="G15" s="26" t="s">
        <v>463</v>
      </c>
      <c r="H15" s="26" t="s">
        <v>462</v>
      </c>
      <c r="I15" s="26" t="s">
        <v>18</v>
      </c>
      <c r="J15" s="26" t="s">
        <v>461</v>
      </c>
      <c r="K15" s="26" t="s">
        <v>348</v>
      </c>
      <c r="L15" s="26" t="s">
        <v>111</v>
      </c>
      <c r="M15" s="32">
        <v>68</v>
      </c>
      <c r="N15" s="34">
        <v>318</v>
      </c>
      <c r="O15" s="33">
        <f t="shared" si="0"/>
        <v>21624</v>
      </c>
      <c r="P15" s="26" t="s">
        <v>110</v>
      </c>
      <c r="Q15" s="26" t="s">
        <v>0</v>
      </c>
      <c r="R15" s="32">
        <v>158</v>
      </c>
    </row>
    <row r="16" spans="2:18" s="28" customFormat="1" ht="34.5" customHeight="1" x14ac:dyDescent="0.25">
      <c r="B16" s="13">
        <f t="shared" si="1"/>
        <v>9</v>
      </c>
      <c r="C16" s="12">
        <v>45783</v>
      </c>
      <c r="D16" s="25">
        <v>2025</v>
      </c>
      <c r="E16" s="26" t="s">
        <v>6</v>
      </c>
      <c r="F16" s="26" t="s">
        <v>171</v>
      </c>
      <c r="G16" s="26" t="s">
        <v>463</v>
      </c>
      <c r="H16" s="26" t="s">
        <v>462</v>
      </c>
      <c r="I16" s="26" t="s">
        <v>18</v>
      </c>
      <c r="J16" s="26" t="s">
        <v>461</v>
      </c>
      <c r="K16" s="26" t="s">
        <v>348</v>
      </c>
      <c r="L16" s="26" t="s">
        <v>124</v>
      </c>
      <c r="M16" s="9">
        <v>41</v>
      </c>
      <c r="N16" s="11">
        <v>570</v>
      </c>
      <c r="O16" s="10">
        <f t="shared" si="0"/>
        <v>23370</v>
      </c>
      <c r="P16" s="26" t="s">
        <v>79</v>
      </c>
      <c r="Q16" s="30" t="s">
        <v>0</v>
      </c>
      <c r="R16" s="9">
        <f>+M16*8</f>
        <v>328</v>
      </c>
    </row>
    <row r="17" spans="1:18" ht="34.5" customHeight="1" x14ac:dyDescent="0.25">
      <c r="B17" s="13">
        <f t="shared" si="1"/>
        <v>10</v>
      </c>
      <c r="C17" s="12">
        <v>45784</v>
      </c>
      <c r="D17" s="25">
        <v>2025</v>
      </c>
      <c r="E17" s="26" t="s">
        <v>52</v>
      </c>
      <c r="F17" s="26" t="s">
        <v>484</v>
      </c>
      <c r="G17" s="26" t="s">
        <v>484</v>
      </c>
      <c r="H17" s="26" t="s">
        <v>483</v>
      </c>
      <c r="I17" s="26" t="s">
        <v>3</v>
      </c>
      <c r="J17" s="26" t="s">
        <v>482</v>
      </c>
      <c r="K17" s="26" t="s">
        <v>340</v>
      </c>
      <c r="L17" s="26" t="s">
        <v>64</v>
      </c>
      <c r="M17" s="9">
        <v>25</v>
      </c>
      <c r="N17" s="11">
        <v>5325</v>
      </c>
      <c r="O17" s="10">
        <f t="shared" si="0"/>
        <v>133125</v>
      </c>
      <c r="P17" s="26" t="s">
        <v>62</v>
      </c>
      <c r="Q17" s="26" t="s">
        <v>0</v>
      </c>
      <c r="R17" s="9">
        <v>1</v>
      </c>
    </row>
    <row r="18" spans="1:18" ht="34.5" customHeight="1" x14ac:dyDescent="0.25">
      <c r="B18" s="13">
        <f t="shared" si="1"/>
        <v>11</v>
      </c>
      <c r="C18" s="12">
        <v>45784</v>
      </c>
      <c r="D18" s="25">
        <v>2025</v>
      </c>
      <c r="E18" s="26" t="s">
        <v>52</v>
      </c>
      <c r="F18" s="26" t="s">
        <v>484</v>
      </c>
      <c r="G18" s="26" t="s">
        <v>484</v>
      </c>
      <c r="H18" s="26" t="s">
        <v>483</v>
      </c>
      <c r="I18" s="26" t="s">
        <v>3</v>
      </c>
      <c r="J18" s="26" t="s">
        <v>482</v>
      </c>
      <c r="K18" s="26" t="s">
        <v>340</v>
      </c>
      <c r="L18" s="26" t="s">
        <v>63</v>
      </c>
      <c r="M18" s="9">
        <v>1</v>
      </c>
      <c r="N18" s="11">
        <v>3579</v>
      </c>
      <c r="O18" s="10">
        <f t="shared" si="0"/>
        <v>3579</v>
      </c>
      <c r="P18" s="26" t="s">
        <v>62</v>
      </c>
      <c r="Q18" s="26" t="s">
        <v>0</v>
      </c>
      <c r="R18" s="9">
        <v>1</v>
      </c>
    </row>
    <row r="19" spans="1:18" ht="34.5" customHeight="1" x14ac:dyDescent="0.25">
      <c r="B19" s="13">
        <f t="shared" si="1"/>
        <v>12</v>
      </c>
      <c r="C19" s="12">
        <v>45784</v>
      </c>
      <c r="D19" s="25">
        <v>2025</v>
      </c>
      <c r="E19" s="26" t="s">
        <v>52</v>
      </c>
      <c r="F19" s="26" t="s">
        <v>484</v>
      </c>
      <c r="G19" s="26" t="s">
        <v>484</v>
      </c>
      <c r="H19" s="26" t="s">
        <v>483</v>
      </c>
      <c r="I19" s="26" t="s">
        <v>3</v>
      </c>
      <c r="J19" s="26" t="s">
        <v>482</v>
      </c>
      <c r="K19" s="26" t="s">
        <v>340</v>
      </c>
      <c r="L19" s="26" t="s">
        <v>61</v>
      </c>
      <c r="M19" s="9">
        <v>13</v>
      </c>
      <c r="N19" s="11">
        <v>1500</v>
      </c>
      <c r="O19" s="10">
        <f t="shared" si="0"/>
        <v>19500</v>
      </c>
      <c r="P19" s="26" t="s">
        <v>60</v>
      </c>
      <c r="Q19" s="26" t="s">
        <v>0</v>
      </c>
      <c r="R19" s="9">
        <v>1</v>
      </c>
    </row>
    <row r="20" spans="1:18" s="27" customFormat="1" ht="34.5" customHeight="1" x14ac:dyDescent="0.25">
      <c r="A20" s="27" t="s">
        <v>121</v>
      </c>
      <c r="B20" s="13">
        <f t="shared" si="1"/>
        <v>13</v>
      </c>
      <c r="C20" s="12">
        <v>45784</v>
      </c>
      <c r="D20" s="25">
        <v>2025</v>
      </c>
      <c r="E20" s="26" t="s">
        <v>6</v>
      </c>
      <c r="F20" s="26" t="s">
        <v>51</v>
      </c>
      <c r="G20" s="26" t="s">
        <v>481</v>
      </c>
      <c r="H20" s="26" t="s">
        <v>480</v>
      </c>
      <c r="I20" s="26" t="s">
        <v>83</v>
      </c>
      <c r="J20" s="26" t="s">
        <v>479</v>
      </c>
      <c r="K20" s="26" t="s">
        <v>336</v>
      </c>
      <c r="L20" s="26" t="s">
        <v>123</v>
      </c>
      <c r="M20" s="9">
        <v>13</v>
      </c>
      <c r="N20" s="34">
        <v>45</v>
      </c>
      <c r="O20" s="10">
        <f t="shared" si="0"/>
        <v>585</v>
      </c>
      <c r="P20" s="26" t="s">
        <v>122</v>
      </c>
      <c r="Q20" s="26" t="s">
        <v>0</v>
      </c>
      <c r="R20" s="9">
        <f>+M20</f>
        <v>13</v>
      </c>
    </row>
    <row r="21" spans="1:18" s="27" customFormat="1" ht="34.5" customHeight="1" x14ac:dyDescent="0.25">
      <c r="A21" s="27" t="s">
        <v>121</v>
      </c>
      <c r="B21" s="13">
        <f t="shared" si="1"/>
        <v>14</v>
      </c>
      <c r="C21" s="12">
        <v>45784</v>
      </c>
      <c r="D21" s="25">
        <v>2025</v>
      </c>
      <c r="E21" s="26" t="s">
        <v>6</v>
      </c>
      <c r="F21" s="26" t="s">
        <v>51</v>
      </c>
      <c r="G21" s="26" t="s">
        <v>481</v>
      </c>
      <c r="H21" s="26" t="s">
        <v>480</v>
      </c>
      <c r="I21" s="26" t="s">
        <v>83</v>
      </c>
      <c r="J21" s="26" t="s">
        <v>479</v>
      </c>
      <c r="K21" s="26" t="s">
        <v>336</v>
      </c>
      <c r="L21" s="26" t="s">
        <v>384</v>
      </c>
      <c r="M21" s="9">
        <v>17</v>
      </c>
      <c r="N21" s="34">
        <v>45</v>
      </c>
      <c r="O21" s="10">
        <f t="shared" si="0"/>
        <v>765</v>
      </c>
      <c r="P21" s="26" t="s">
        <v>383</v>
      </c>
      <c r="Q21" s="26" t="s">
        <v>0</v>
      </c>
      <c r="R21" s="9">
        <f>+M21</f>
        <v>17</v>
      </c>
    </row>
    <row r="22" spans="1:18" s="28" customFormat="1" ht="34.5" customHeight="1" x14ac:dyDescent="0.25">
      <c r="B22" s="13">
        <f t="shared" si="1"/>
        <v>15</v>
      </c>
      <c r="C22" s="12">
        <v>45784</v>
      </c>
      <c r="D22" s="25">
        <v>2025</v>
      </c>
      <c r="E22" s="26" t="s">
        <v>6</v>
      </c>
      <c r="F22" s="26" t="s">
        <v>51</v>
      </c>
      <c r="G22" s="26" t="s">
        <v>481</v>
      </c>
      <c r="H22" s="26" t="s">
        <v>480</v>
      </c>
      <c r="I22" s="26" t="s">
        <v>83</v>
      </c>
      <c r="J22" s="26" t="s">
        <v>479</v>
      </c>
      <c r="K22" s="26" t="s">
        <v>336</v>
      </c>
      <c r="L22" s="26" t="s">
        <v>382</v>
      </c>
      <c r="M22" s="9">
        <v>5</v>
      </c>
      <c r="N22" s="11">
        <v>175</v>
      </c>
      <c r="O22" s="10">
        <f t="shared" si="0"/>
        <v>875</v>
      </c>
      <c r="P22" s="26" t="s">
        <v>79</v>
      </c>
      <c r="Q22" s="30" t="s">
        <v>0</v>
      </c>
      <c r="R22" s="9">
        <f>+M22</f>
        <v>5</v>
      </c>
    </row>
    <row r="23" spans="1:18" s="3" customFormat="1" ht="34.5" customHeight="1" x14ac:dyDescent="0.25">
      <c r="B23" s="13">
        <f t="shared" si="1"/>
        <v>16</v>
      </c>
      <c r="C23" s="12">
        <v>45784</v>
      </c>
      <c r="D23" s="25">
        <v>2025</v>
      </c>
      <c r="E23" s="26" t="s">
        <v>109</v>
      </c>
      <c r="F23" s="26" t="s">
        <v>478</v>
      </c>
      <c r="G23" s="26" t="s">
        <v>477</v>
      </c>
      <c r="H23" s="26" t="s">
        <v>476</v>
      </c>
      <c r="I23" s="26" t="s">
        <v>18</v>
      </c>
      <c r="J23" s="26" t="s">
        <v>475</v>
      </c>
      <c r="K23" s="26" t="s">
        <v>335</v>
      </c>
      <c r="L23" s="26" t="s">
        <v>46</v>
      </c>
      <c r="M23" s="9">
        <v>230</v>
      </c>
      <c r="N23" s="11">
        <v>94.39</v>
      </c>
      <c r="O23" s="10">
        <v>37756</v>
      </c>
      <c r="P23" s="26" t="s">
        <v>47</v>
      </c>
      <c r="Q23" s="26" t="s">
        <v>0</v>
      </c>
      <c r="R23" s="9">
        <v>40</v>
      </c>
    </row>
    <row r="24" spans="1:18" s="28" customFormat="1" ht="34.5" customHeight="1" x14ac:dyDescent="0.25">
      <c r="B24" s="13">
        <f t="shared" si="1"/>
        <v>17</v>
      </c>
      <c r="C24" s="12">
        <v>45784</v>
      </c>
      <c r="D24" s="25">
        <v>2025</v>
      </c>
      <c r="E24" s="26" t="s">
        <v>109</v>
      </c>
      <c r="F24" s="26" t="s">
        <v>478</v>
      </c>
      <c r="G24" s="26" t="s">
        <v>477</v>
      </c>
      <c r="H24" s="26" t="s">
        <v>476</v>
      </c>
      <c r="I24" s="26" t="s">
        <v>18</v>
      </c>
      <c r="J24" s="26" t="s">
        <v>475</v>
      </c>
      <c r="K24" s="26" t="s">
        <v>335</v>
      </c>
      <c r="L24" s="26" t="s">
        <v>101</v>
      </c>
      <c r="M24" s="9">
        <v>100</v>
      </c>
      <c r="N24" s="11">
        <v>65</v>
      </c>
      <c r="O24" s="10">
        <f t="shared" ref="O24:O63" si="2">+M24*N24</f>
        <v>6500</v>
      </c>
      <c r="P24" s="26" t="s">
        <v>59</v>
      </c>
      <c r="Q24" s="30" t="s">
        <v>0</v>
      </c>
      <c r="R24" s="9">
        <f>+M24/10</f>
        <v>10</v>
      </c>
    </row>
    <row r="25" spans="1:18" s="28" customFormat="1" ht="34.5" customHeight="1" x14ac:dyDescent="0.25">
      <c r="B25" s="13">
        <f t="shared" si="1"/>
        <v>18</v>
      </c>
      <c r="C25" s="12">
        <v>45784</v>
      </c>
      <c r="D25" s="25">
        <v>2025</v>
      </c>
      <c r="E25" s="26" t="s">
        <v>109</v>
      </c>
      <c r="F25" s="26" t="s">
        <v>478</v>
      </c>
      <c r="G25" s="26" t="s">
        <v>477</v>
      </c>
      <c r="H25" s="26" t="s">
        <v>476</v>
      </c>
      <c r="I25" s="26" t="s">
        <v>18</v>
      </c>
      <c r="J25" s="26" t="s">
        <v>475</v>
      </c>
      <c r="K25" s="26" t="s">
        <v>335</v>
      </c>
      <c r="L25" s="26" t="s">
        <v>195</v>
      </c>
      <c r="M25" s="9">
        <v>100</v>
      </c>
      <c r="N25" s="11">
        <v>55</v>
      </c>
      <c r="O25" s="10">
        <f t="shared" si="2"/>
        <v>5500</v>
      </c>
      <c r="P25" s="26" t="s">
        <v>59</v>
      </c>
      <c r="Q25" s="30" t="s">
        <v>0</v>
      </c>
      <c r="R25" s="9">
        <f>+M25/10</f>
        <v>10</v>
      </c>
    </row>
    <row r="26" spans="1:18" ht="51.75" x14ac:dyDescent="0.25">
      <c r="B26" s="13">
        <f t="shared" si="1"/>
        <v>19</v>
      </c>
      <c r="C26" s="12">
        <v>45782</v>
      </c>
      <c r="D26" s="25">
        <v>2025</v>
      </c>
      <c r="E26" s="26" t="s">
        <v>6</v>
      </c>
      <c r="F26" s="26" t="s">
        <v>6</v>
      </c>
      <c r="G26" s="26" t="s">
        <v>474</v>
      </c>
      <c r="H26" s="26" t="s">
        <v>473</v>
      </c>
      <c r="I26" s="26" t="s">
        <v>65</v>
      </c>
      <c r="J26" s="26" t="s">
        <v>472</v>
      </c>
      <c r="K26" s="26" t="s">
        <v>471</v>
      </c>
      <c r="L26" s="26" t="s">
        <v>43</v>
      </c>
      <c r="M26" s="32">
        <v>540</v>
      </c>
      <c r="N26" s="34">
        <v>0</v>
      </c>
      <c r="O26" s="33">
        <f t="shared" si="2"/>
        <v>0</v>
      </c>
      <c r="P26" s="26" t="s">
        <v>58</v>
      </c>
      <c r="Q26" s="26" t="s">
        <v>5</v>
      </c>
      <c r="R26" s="32">
        <f>M26/2</f>
        <v>270</v>
      </c>
    </row>
    <row r="27" spans="1:18" s="3" customFormat="1" ht="34.5" customHeight="1" x14ac:dyDescent="0.25">
      <c r="B27" s="13">
        <f t="shared" si="1"/>
        <v>20</v>
      </c>
      <c r="C27" s="35">
        <v>45783</v>
      </c>
      <c r="D27" s="25">
        <v>2025</v>
      </c>
      <c r="E27" s="26" t="s">
        <v>6</v>
      </c>
      <c r="F27" s="26" t="s">
        <v>6</v>
      </c>
      <c r="G27" s="26" t="s">
        <v>470</v>
      </c>
      <c r="H27" s="26" t="s">
        <v>469</v>
      </c>
      <c r="I27" s="26" t="s">
        <v>36</v>
      </c>
      <c r="J27" s="26" t="s">
        <v>468</v>
      </c>
      <c r="K27" s="26" t="s">
        <v>184</v>
      </c>
      <c r="L27" s="26" t="s">
        <v>68</v>
      </c>
      <c r="M27" s="32">
        <v>40</v>
      </c>
      <c r="N27" s="34">
        <v>248</v>
      </c>
      <c r="O27" s="33">
        <f t="shared" si="2"/>
        <v>9920</v>
      </c>
      <c r="P27" s="26" t="s">
        <v>67</v>
      </c>
      <c r="Q27" s="26" t="s">
        <v>5</v>
      </c>
      <c r="R27" s="32">
        <f t="shared" ref="R27:R42" si="3">M27</f>
        <v>40</v>
      </c>
    </row>
    <row r="28" spans="1:18" s="3" customFormat="1" ht="34.5" customHeight="1" x14ac:dyDescent="0.25">
      <c r="B28" s="13">
        <f t="shared" si="1"/>
        <v>21</v>
      </c>
      <c r="C28" s="35">
        <v>45783</v>
      </c>
      <c r="D28" s="25">
        <v>2025</v>
      </c>
      <c r="E28" s="26" t="s">
        <v>52</v>
      </c>
      <c r="F28" s="26" t="s">
        <v>53</v>
      </c>
      <c r="G28" s="26" t="s">
        <v>467</v>
      </c>
      <c r="H28" s="26" t="s">
        <v>466</v>
      </c>
      <c r="I28" s="26" t="s">
        <v>18</v>
      </c>
      <c r="J28" s="26" t="s">
        <v>465</v>
      </c>
      <c r="K28" s="26" t="s">
        <v>464</v>
      </c>
      <c r="L28" s="26" t="s">
        <v>68</v>
      </c>
      <c r="M28" s="32">
        <v>130</v>
      </c>
      <c r="N28" s="34">
        <v>248</v>
      </c>
      <c r="O28" s="33">
        <f t="shared" si="2"/>
        <v>32240</v>
      </c>
      <c r="P28" s="26" t="s">
        <v>67</v>
      </c>
      <c r="Q28" s="26" t="s">
        <v>5</v>
      </c>
      <c r="R28" s="32">
        <f t="shared" si="3"/>
        <v>130</v>
      </c>
    </row>
    <row r="29" spans="1:18" s="3" customFormat="1" ht="34.5" customHeight="1" x14ac:dyDescent="0.25">
      <c r="B29" s="13">
        <f t="shared" si="1"/>
        <v>22</v>
      </c>
      <c r="C29" s="35">
        <v>45783</v>
      </c>
      <c r="D29" s="25">
        <v>2025</v>
      </c>
      <c r="E29" s="26" t="s">
        <v>6</v>
      </c>
      <c r="F29" s="26" t="s">
        <v>171</v>
      </c>
      <c r="G29" s="26" t="s">
        <v>463</v>
      </c>
      <c r="H29" s="26" t="s">
        <v>462</v>
      </c>
      <c r="I29" s="26" t="s">
        <v>18</v>
      </c>
      <c r="J29" s="26" t="s">
        <v>461</v>
      </c>
      <c r="K29" s="26" t="s">
        <v>460</v>
      </c>
      <c r="L29" s="26" t="s">
        <v>68</v>
      </c>
      <c r="M29" s="32">
        <v>44</v>
      </c>
      <c r="N29" s="34">
        <v>248</v>
      </c>
      <c r="O29" s="33">
        <f t="shared" si="2"/>
        <v>10912</v>
      </c>
      <c r="P29" s="26" t="s">
        <v>67</v>
      </c>
      <c r="Q29" s="26" t="s">
        <v>5</v>
      </c>
      <c r="R29" s="32">
        <f t="shared" si="3"/>
        <v>44</v>
      </c>
    </row>
    <row r="30" spans="1:18" s="3" customFormat="1" ht="34.5" customHeight="1" x14ac:dyDescent="0.25">
      <c r="B30" s="13">
        <f t="shared" si="1"/>
        <v>23</v>
      </c>
      <c r="C30" s="35">
        <v>45784</v>
      </c>
      <c r="D30" s="25">
        <v>2025</v>
      </c>
      <c r="E30" s="26" t="s">
        <v>52</v>
      </c>
      <c r="F30" s="26" t="s">
        <v>459</v>
      </c>
      <c r="G30" s="26" t="s">
        <v>458</v>
      </c>
      <c r="H30" s="26" t="s">
        <v>457</v>
      </c>
      <c r="I30" s="26" t="s">
        <v>36</v>
      </c>
      <c r="J30" s="26" t="s">
        <v>456</v>
      </c>
      <c r="K30" s="26" t="s">
        <v>257</v>
      </c>
      <c r="L30" s="26" t="s">
        <v>68</v>
      </c>
      <c r="M30" s="32">
        <v>100</v>
      </c>
      <c r="N30" s="34">
        <v>248</v>
      </c>
      <c r="O30" s="33">
        <f t="shared" si="2"/>
        <v>24800</v>
      </c>
      <c r="P30" s="26" t="s">
        <v>67</v>
      </c>
      <c r="Q30" s="26" t="s">
        <v>5</v>
      </c>
      <c r="R30" s="32">
        <f t="shared" si="3"/>
        <v>100</v>
      </c>
    </row>
    <row r="31" spans="1:18" ht="34.5" customHeight="1" x14ac:dyDescent="0.25">
      <c r="B31" s="13">
        <f t="shared" si="1"/>
        <v>24</v>
      </c>
      <c r="C31" s="12">
        <v>45782</v>
      </c>
      <c r="D31" s="25">
        <v>2025</v>
      </c>
      <c r="E31" s="26" t="s">
        <v>6</v>
      </c>
      <c r="F31" s="26" t="s">
        <v>31</v>
      </c>
      <c r="G31" s="26" t="s">
        <v>455</v>
      </c>
      <c r="H31" s="26" t="s">
        <v>454</v>
      </c>
      <c r="I31" s="26" t="s">
        <v>18</v>
      </c>
      <c r="J31" s="26" t="s">
        <v>453</v>
      </c>
      <c r="K31" s="26" t="s">
        <v>87</v>
      </c>
      <c r="L31" s="26" t="s">
        <v>113</v>
      </c>
      <c r="M31" s="9">
        <v>50</v>
      </c>
      <c r="N31" s="11">
        <v>1632</v>
      </c>
      <c r="O31" s="10">
        <f t="shared" si="2"/>
        <v>81600</v>
      </c>
      <c r="P31" s="26" t="s">
        <v>112</v>
      </c>
      <c r="Q31" s="26" t="s">
        <v>1</v>
      </c>
      <c r="R31" s="9">
        <f t="shared" si="3"/>
        <v>50</v>
      </c>
    </row>
    <row r="32" spans="1:18" ht="34.5" customHeight="1" x14ac:dyDescent="0.25">
      <c r="B32" s="13">
        <f t="shared" si="1"/>
        <v>25</v>
      </c>
      <c r="C32" s="12">
        <v>45782</v>
      </c>
      <c r="D32" s="25">
        <v>2025</v>
      </c>
      <c r="E32" s="26" t="s">
        <v>17</v>
      </c>
      <c r="F32" s="26" t="s">
        <v>106</v>
      </c>
      <c r="G32" s="26" t="s">
        <v>106</v>
      </c>
      <c r="H32" s="26" t="s">
        <v>107</v>
      </c>
      <c r="I32" s="26" t="s">
        <v>3</v>
      </c>
      <c r="J32" s="26" t="s">
        <v>108</v>
      </c>
      <c r="K32" s="26" t="s">
        <v>88</v>
      </c>
      <c r="L32" s="26" t="s">
        <v>40</v>
      </c>
      <c r="M32" s="9">
        <v>1000</v>
      </c>
      <c r="N32" s="11">
        <v>2548</v>
      </c>
      <c r="O32" s="10">
        <f t="shared" si="2"/>
        <v>2548000</v>
      </c>
      <c r="P32" s="26" t="s">
        <v>118</v>
      </c>
      <c r="Q32" s="26" t="s">
        <v>1</v>
      </c>
      <c r="R32" s="9">
        <f t="shared" si="3"/>
        <v>1000</v>
      </c>
    </row>
    <row r="33" spans="2:18" ht="34.5" customHeight="1" x14ac:dyDescent="0.25">
      <c r="B33" s="13">
        <f t="shared" si="1"/>
        <v>26</v>
      </c>
      <c r="C33" s="12">
        <v>45782</v>
      </c>
      <c r="D33" s="25">
        <v>2025</v>
      </c>
      <c r="E33" s="26" t="s">
        <v>17</v>
      </c>
      <c r="F33" s="26" t="s">
        <v>452</v>
      </c>
      <c r="G33" s="26" t="s">
        <v>452</v>
      </c>
      <c r="H33" s="26" t="s">
        <v>120</v>
      </c>
      <c r="I33" s="26" t="s">
        <v>3</v>
      </c>
      <c r="J33" s="26" t="s">
        <v>119</v>
      </c>
      <c r="K33" s="26" t="s">
        <v>89</v>
      </c>
      <c r="L33" s="26" t="s">
        <v>40</v>
      </c>
      <c r="M33" s="9">
        <v>1000</v>
      </c>
      <c r="N33" s="11">
        <v>2548</v>
      </c>
      <c r="O33" s="10">
        <f t="shared" si="2"/>
        <v>2548000</v>
      </c>
      <c r="P33" s="26" t="s">
        <v>118</v>
      </c>
      <c r="Q33" s="26" t="s">
        <v>1</v>
      </c>
      <c r="R33" s="9">
        <f t="shared" si="3"/>
        <v>1000</v>
      </c>
    </row>
    <row r="34" spans="2:18" ht="34.5" customHeight="1" x14ac:dyDescent="0.25">
      <c r="B34" s="13">
        <f t="shared" si="1"/>
        <v>27</v>
      </c>
      <c r="C34" s="12">
        <v>45783</v>
      </c>
      <c r="D34" s="25">
        <v>2025</v>
      </c>
      <c r="E34" s="26" t="s">
        <v>52</v>
      </c>
      <c r="F34" s="26" t="s">
        <v>451</v>
      </c>
      <c r="G34" s="26" t="s">
        <v>450</v>
      </c>
      <c r="H34" s="26" t="s">
        <v>449</v>
      </c>
      <c r="I34" s="26" t="s">
        <v>18</v>
      </c>
      <c r="J34" s="26" t="s">
        <v>448</v>
      </c>
      <c r="K34" s="26" t="s">
        <v>90</v>
      </c>
      <c r="L34" s="26" t="s">
        <v>113</v>
      </c>
      <c r="M34" s="9">
        <v>50</v>
      </c>
      <c r="N34" s="11">
        <v>1632</v>
      </c>
      <c r="O34" s="10">
        <f t="shared" si="2"/>
        <v>81600</v>
      </c>
      <c r="P34" s="26" t="s">
        <v>112</v>
      </c>
      <c r="Q34" s="26" t="s">
        <v>1</v>
      </c>
      <c r="R34" s="9">
        <f t="shared" si="3"/>
        <v>50</v>
      </c>
    </row>
    <row r="35" spans="2:18" ht="34.5" customHeight="1" x14ac:dyDescent="0.25">
      <c r="B35" s="13">
        <f t="shared" si="1"/>
        <v>28</v>
      </c>
      <c r="C35" s="12">
        <v>45783</v>
      </c>
      <c r="D35" s="25">
        <v>2025</v>
      </c>
      <c r="E35" s="26" t="s">
        <v>52</v>
      </c>
      <c r="F35" s="26" t="s">
        <v>426</v>
      </c>
      <c r="G35" s="26" t="s">
        <v>447</v>
      </c>
      <c r="H35" s="26" t="s">
        <v>446</v>
      </c>
      <c r="I35" s="26" t="s">
        <v>18</v>
      </c>
      <c r="J35" s="26" t="s">
        <v>445</v>
      </c>
      <c r="K35" s="26" t="s">
        <v>91</v>
      </c>
      <c r="L35" s="26" t="s">
        <v>113</v>
      </c>
      <c r="M35" s="9">
        <v>10</v>
      </c>
      <c r="N35" s="11">
        <v>1632</v>
      </c>
      <c r="O35" s="10">
        <f t="shared" si="2"/>
        <v>16320</v>
      </c>
      <c r="P35" s="26" t="s">
        <v>112</v>
      </c>
      <c r="Q35" s="26" t="s">
        <v>1</v>
      </c>
      <c r="R35" s="9">
        <f t="shared" si="3"/>
        <v>10</v>
      </c>
    </row>
    <row r="36" spans="2:18" ht="34.5" customHeight="1" x14ac:dyDescent="0.25">
      <c r="B36" s="13">
        <f t="shared" si="1"/>
        <v>29</v>
      </c>
      <c r="C36" s="12">
        <v>45783</v>
      </c>
      <c r="D36" s="25">
        <v>2025</v>
      </c>
      <c r="E36" s="26" t="s">
        <v>52</v>
      </c>
      <c r="F36" s="26" t="s">
        <v>441</v>
      </c>
      <c r="G36" s="26" t="s">
        <v>444</v>
      </c>
      <c r="H36" s="26" t="s">
        <v>443</v>
      </c>
      <c r="I36" s="26" t="s">
        <v>18</v>
      </c>
      <c r="J36" s="26" t="s">
        <v>442</v>
      </c>
      <c r="K36" s="26" t="s">
        <v>92</v>
      </c>
      <c r="L36" s="26" t="s">
        <v>113</v>
      </c>
      <c r="M36" s="9">
        <v>50</v>
      </c>
      <c r="N36" s="11">
        <v>1632</v>
      </c>
      <c r="O36" s="10">
        <f t="shared" si="2"/>
        <v>81600</v>
      </c>
      <c r="P36" s="26" t="s">
        <v>112</v>
      </c>
      <c r="Q36" s="26" t="s">
        <v>1</v>
      </c>
      <c r="R36" s="9">
        <f t="shared" si="3"/>
        <v>50</v>
      </c>
    </row>
    <row r="37" spans="2:18" ht="34.5" customHeight="1" x14ac:dyDescent="0.25">
      <c r="B37" s="13">
        <f t="shared" si="1"/>
        <v>30</v>
      </c>
      <c r="C37" s="12">
        <v>45783</v>
      </c>
      <c r="D37" s="25">
        <v>2025</v>
      </c>
      <c r="E37" s="26" t="s">
        <v>52</v>
      </c>
      <c r="F37" s="26" t="s">
        <v>441</v>
      </c>
      <c r="G37" s="26" t="s">
        <v>440</v>
      </c>
      <c r="H37" s="26" t="s">
        <v>439</v>
      </c>
      <c r="I37" s="26" t="s">
        <v>18</v>
      </c>
      <c r="J37" s="26" t="s">
        <v>438</v>
      </c>
      <c r="K37" s="26" t="s">
        <v>437</v>
      </c>
      <c r="L37" s="26" t="s">
        <v>113</v>
      </c>
      <c r="M37" s="9">
        <v>50</v>
      </c>
      <c r="N37" s="11">
        <v>1632</v>
      </c>
      <c r="O37" s="10">
        <f t="shared" si="2"/>
        <v>81600</v>
      </c>
      <c r="P37" s="26" t="s">
        <v>112</v>
      </c>
      <c r="Q37" s="26" t="s">
        <v>1</v>
      </c>
      <c r="R37" s="9">
        <f t="shared" si="3"/>
        <v>50</v>
      </c>
    </row>
    <row r="38" spans="2:18" ht="34.5" customHeight="1" x14ac:dyDescent="0.25">
      <c r="B38" s="13">
        <f t="shared" si="1"/>
        <v>31</v>
      </c>
      <c r="C38" s="12">
        <v>45783</v>
      </c>
      <c r="D38" s="25">
        <v>2025</v>
      </c>
      <c r="E38" s="26" t="s">
        <v>52</v>
      </c>
      <c r="F38" s="26" t="s">
        <v>433</v>
      </c>
      <c r="G38" s="26" t="s">
        <v>436</v>
      </c>
      <c r="H38" s="26" t="s">
        <v>435</v>
      </c>
      <c r="I38" s="26" t="s">
        <v>18</v>
      </c>
      <c r="J38" s="26" t="s">
        <v>434</v>
      </c>
      <c r="K38" s="26" t="s">
        <v>117</v>
      </c>
      <c r="L38" s="26" t="s">
        <v>113</v>
      </c>
      <c r="M38" s="9">
        <v>15</v>
      </c>
      <c r="N38" s="11">
        <v>1632</v>
      </c>
      <c r="O38" s="10">
        <f t="shared" si="2"/>
        <v>24480</v>
      </c>
      <c r="P38" s="26" t="s">
        <v>112</v>
      </c>
      <c r="Q38" s="26" t="s">
        <v>1</v>
      </c>
      <c r="R38" s="9">
        <f t="shared" si="3"/>
        <v>15</v>
      </c>
    </row>
    <row r="39" spans="2:18" ht="34.5" customHeight="1" x14ac:dyDescent="0.25">
      <c r="B39" s="13">
        <f t="shared" si="1"/>
        <v>32</v>
      </c>
      <c r="C39" s="12">
        <v>45783</v>
      </c>
      <c r="D39" s="25">
        <v>2025</v>
      </c>
      <c r="E39" s="26" t="s">
        <v>52</v>
      </c>
      <c r="F39" s="26" t="s">
        <v>433</v>
      </c>
      <c r="G39" s="26" t="s">
        <v>432</v>
      </c>
      <c r="H39" s="26" t="s">
        <v>431</v>
      </c>
      <c r="I39" s="26" t="s">
        <v>18</v>
      </c>
      <c r="J39" s="26" t="s">
        <v>430</v>
      </c>
      <c r="K39" s="26" t="s">
        <v>93</v>
      </c>
      <c r="L39" s="26" t="s">
        <v>113</v>
      </c>
      <c r="M39" s="9">
        <v>10</v>
      </c>
      <c r="N39" s="11">
        <v>1632</v>
      </c>
      <c r="O39" s="10">
        <f t="shared" si="2"/>
        <v>16320</v>
      </c>
      <c r="P39" s="26" t="s">
        <v>112</v>
      </c>
      <c r="Q39" s="26" t="s">
        <v>1</v>
      </c>
      <c r="R39" s="9">
        <f t="shared" si="3"/>
        <v>10</v>
      </c>
    </row>
    <row r="40" spans="2:18" ht="34.5" customHeight="1" x14ac:dyDescent="0.25">
      <c r="B40" s="13">
        <f t="shared" si="1"/>
        <v>33</v>
      </c>
      <c r="C40" s="12">
        <v>45783</v>
      </c>
      <c r="D40" s="25">
        <v>2025</v>
      </c>
      <c r="E40" s="26" t="s">
        <v>52</v>
      </c>
      <c r="F40" s="26" t="s">
        <v>426</v>
      </c>
      <c r="G40" s="26" t="s">
        <v>429</v>
      </c>
      <c r="H40" s="26" t="s">
        <v>428</v>
      </c>
      <c r="I40" s="26" t="s">
        <v>18</v>
      </c>
      <c r="J40" s="26" t="s">
        <v>427</v>
      </c>
      <c r="K40" s="26" t="s">
        <v>94</v>
      </c>
      <c r="L40" s="26" t="s">
        <v>113</v>
      </c>
      <c r="M40" s="9">
        <v>35</v>
      </c>
      <c r="N40" s="11">
        <v>1632</v>
      </c>
      <c r="O40" s="10">
        <f t="shared" si="2"/>
        <v>57120</v>
      </c>
      <c r="P40" s="26" t="s">
        <v>112</v>
      </c>
      <c r="Q40" s="26" t="s">
        <v>1</v>
      </c>
      <c r="R40" s="9">
        <f t="shared" si="3"/>
        <v>35</v>
      </c>
    </row>
    <row r="41" spans="2:18" ht="34.5" customHeight="1" x14ac:dyDescent="0.25">
      <c r="B41" s="13">
        <f t="shared" si="1"/>
        <v>34</v>
      </c>
      <c r="C41" s="12">
        <v>45783</v>
      </c>
      <c r="D41" s="25">
        <v>2025</v>
      </c>
      <c r="E41" s="26" t="s">
        <v>52</v>
      </c>
      <c r="F41" s="26" t="s">
        <v>426</v>
      </c>
      <c r="G41" s="26" t="s">
        <v>425</v>
      </c>
      <c r="H41" s="26" t="s">
        <v>424</v>
      </c>
      <c r="I41" s="26" t="s">
        <v>18</v>
      </c>
      <c r="J41" s="26" t="s">
        <v>423</v>
      </c>
      <c r="K41" s="26" t="s">
        <v>95</v>
      </c>
      <c r="L41" s="26" t="s">
        <v>113</v>
      </c>
      <c r="M41" s="9">
        <v>10</v>
      </c>
      <c r="N41" s="11">
        <v>1632</v>
      </c>
      <c r="O41" s="10">
        <f t="shared" si="2"/>
        <v>16320</v>
      </c>
      <c r="P41" s="26" t="s">
        <v>112</v>
      </c>
      <c r="Q41" s="26" t="s">
        <v>1</v>
      </c>
      <c r="R41" s="9">
        <f t="shared" si="3"/>
        <v>10</v>
      </c>
    </row>
    <row r="42" spans="2:18" ht="34.5" customHeight="1" x14ac:dyDescent="0.25">
      <c r="B42" s="13">
        <f t="shared" si="1"/>
        <v>35</v>
      </c>
      <c r="C42" s="12">
        <v>45783</v>
      </c>
      <c r="D42" s="25">
        <v>2025</v>
      </c>
      <c r="E42" s="26" t="s">
        <v>14</v>
      </c>
      <c r="F42" s="26" t="s">
        <v>116</v>
      </c>
      <c r="G42" s="26" t="s">
        <v>116</v>
      </c>
      <c r="H42" s="26" t="s">
        <v>115</v>
      </c>
      <c r="I42" s="26" t="s">
        <v>66</v>
      </c>
      <c r="J42" s="26" t="s">
        <v>114</v>
      </c>
      <c r="K42" s="26" t="s">
        <v>96</v>
      </c>
      <c r="L42" s="26" t="s">
        <v>113</v>
      </c>
      <c r="M42" s="9">
        <v>43</v>
      </c>
      <c r="N42" s="11">
        <v>1632</v>
      </c>
      <c r="O42" s="10">
        <f t="shared" si="2"/>
        <v>70176</v>
      </c>
      <c r="P42" s="26" t="s">
        <v>112</v>
      </c>
      <c r="Q42" s="26" t="s">
        <v>1</v>
      </c>
      <c r="R42" s="9">
        <f t="shared" si="3"/>
        <v>43</v>
      </c>
    </row>
    <row r="43" spans="2:18" ht="34.5" customHeight="1" x14ac:dyDescent="0.25">
      <c r="B43" s="13">
        <f t="shared" si="1"/>
        <v>36</v>
      </c>
      <c r="C43" s="12">
        <v>45784</v>
      </c>
      <c r="D43" s="25">
        <v>2025</v>
      </c>
      <c r="E43" s="26" t="s">
        <v>6</v>
      </c>
      <c r="F43" s="26" t="s">
        <v>6</v>
      </c>
      <c r="G43" s="26" t="s">
        <v>422</v>
      </c>
      <c r="H43" s="26" t="s">
        <v>421</v>
      </c>
      <c r="I43" s="26" t="s">
        <v>65</v>
      </c>
      <c r="J43" s="26" t="s">
        <v>420</v>
      </c>
      <c r="K43" s="26" t="s">
        <v>333</v>
      </c>
      <c r="L43" s="26" t="s">
        <v>111</v>
      </c>
      <c r="M43" s="32">
        <v>25</v>
      </c>
      <c r="N43" s="34">
        <v>318</v>
      </c>
      <c r="O43" s="33">
        <f t="shared" si="2"/>
        <v>7950</v>
      </c>
      <c r="P43" s="26" t="s">
        <v>110</v>
      </c>
      <c r="Q43" s="26" t="s">
        <v>0</v>
      </c>
      <c r="R43" s="32">
        <v>158</v>
      </c>
    </row>
    <row r="44" spans="2:18" s="3" customFormat="1" ht="34.5" customHeight="1" x14ac:dyDescent="0.25">
      <c r="B44" s="13">
        <f t="shared" si="1"/>
        <v>37</v>
      </c>
      <c r="C44" s="35">
        <v>45786</v>
      </c>
      <c r="D44" s="25">
        <v>2025</v>
      </c>
      <c r="E44" s="26" t="s">
        <v>16</v>
      </c>
      <c r="F44" s="26" t="s">
        <v>379</v>
      </c>
      <c r="G44" s="26" t="s">
        <v>419</v>
      </c>
      <c r="H44" s="26" t="s">
        <v>418</v>
      </c>
      <c r="I44" s="26" t="s">
        <v>18</v>
      </c>
      <c r="J44" s="26" t="s">
        <v>417</v>
      </c>
      <c r="K44" s="26" t="s">
        <v>173</v>
      </c>
      <c r="L44" s="26" t="s">
        <v>68</v>
      </c>
      <c r="M44" s="32">
        <v>75</v>
      </c>
      <c r="N44" s="34">
        <v>248</v>
      </c>
      <c r="O44" s="33">
        <f t="shared" si="2"/>
        <v>18600</v>
      </c>
      <c r="P44" s="26" t="s">
        <v>67</v>
      </c>
      <c r="Q44" s="26" t="s">
        <v>5</v>
      </c>
      <c r="R44" s="32">
        <f>M44</f>
        <v>75</v>
      </c>
    </row>
    <row r="45" spans="2:18" ht="34.5" customHeight="1" x14ac:dyDescent="0.25">
      <c r="B45" s="13">
        <f t="shared" si="1"/>
        <v>38</v>
      </c>
      <c r="C45" s="12">
        <v>45789</v>
      </c>
      <c r="D45" s="25">
        <v>2025</v>
      </c>
      <c r="E45" s="26" t="s">
        <v>16</v>
      </c>
      <c r="F45" s="26" t="s">
        <v>379</v>
      </c>
      <c r="G45" s="26" t="s">
        <v>379</v>
      </c>
      <c r="H45" s="26" t="s">
        <v>378</v>
      </c>
      <c r="I45" s="26" t="s">
        <v>3</v>
      </c>
      <c r="J45" s="26" t="s">
        <v>416</v>
      </c>
      <c r="K45" s="26" t="s">
        <v>255</v>
      </c>
      <c r="L45" s="26" t="s">
        <v>126</v>
      </c>
      <c r="M45" s="9">
        <v>1</v>
      </c>
      <c r="N45" s="11">
        <v>24900</v>
      </c>
      <c r="O45" s="10">
        <f t="shared" si="2"/>
        <v>24900</v>
      </c>
      <c r="P45" s="26" t="s">
        <v>125</v>
      </c>
      <c r="Q45" s="26" t="s">
        <v>0</v>
      </c>
      <c r="R45" s="9">
        <v>1</v>
      </c>
    </row>
    <row r="46" spans="2:18" s="29" customFormat="1" ht="34.5" customHeight="1" x14ac:dyDescent="0.25">
      <c r="B46" s="13">
        <f t="shared" si="1"/>
        <v>39</v>
      </c>
      <c r="C46" s="12">
        <v>45789</v>
      </c>
      <c r="D46" s="25">
        <v>2025</v>
      </c>
      <c r="E46" s="26" t="s">
        <v>16</v>
      </c>
      <c r="F46" s="26" t="s">
        <v>388</v>
      </c>
      <c r="G46" s="26" t="s">
        <v>415</v>
      </c>
      <c r="H46" s="26" t="s">
        <v>414</v>
      </c>
      <c r="I46" s="26" t="s">
        <v>413</v>
      </c>
      <c r="J46" s="26" t="s">
        <v>412</v>
      </c>
      <c r="K46" s="26" t="s">
        <v>251</v>
      </c>
      <c r="L46" s="26" t="s">
        <v>332</v>
      </c>
      <c r="M46" s="9">
        <v>40</v>
      </c>
      <c r="N46" s="11">
        <v>111.36</v>
      </c>
      <c r="O46" s="10">
        <f t="shared" si="2"/>
        <v>4454.3999999999996</v>
      </c>
      <c r="P46" s="26" t="s">
        <v>177</v>
      </c>
      <c r="Q46" s="26" t="s">
        <v>0</v>
      </c>
      <c r="R46" s="9">
        <f t="shared" ref="R46:R63" si="4">M46</f>
        <v>40</v>
      </c>
    </row>
    <row r="47" spans="2:18" ht="34.5" x14ac:dyDescent="0.25">
      <c r="B47" s="13">
        <f t="shared" si="1"/>
        <v>40</v>
      </c>
      <c r="C47" s="12">
        <v>45789</v>
      </c>
      <c r="D47" s="25">
        <v>2025</v>
      </c>
      <c r="E47" s="26" t="s">
        <v>16</v>
      </c>
      <c r="F47" s="26" t="s">
        <v>388</v>
      </c>
      <c r="G47" s="26" t="s">
        <v>415</v>
      </c>
      <c r="H47" s="26" t="s">
        <v>414</v>
      </c>
      <c r="I47" s="26" t="s">
        <v>413</v>
      </c>
      <c r="J47" s="26" t="s">
        <v>412</v>
      </c>
      <c r="K47" s="26" t="s">
        <v>251</v>
      </c>
      <c r="L47" s="26" t="s">
        <v>179</v>
      </c>
      <c r="M47" s="9">
        <v>40</v>
      </c>
      <c r="N47" s="11">
        <v>135.19</v>
      </c>
      <c r="O47" s="10">
        <f t="shared" si="2"/>
        <v>5407.6</v>
      </c>
      <c r="P47" s="26" t="s">
        <v>177</v>
      </c>
      <c r="Q47" s="26" t="s">
        <v>0</v>
      </c>
      <c r="R47" s="9">
        <f t="shared" si="4"/>
        <v>40</v>
      </c>
    </row>
    <row r="48" spans="2:18" ht="34.5" x14ac:dyDescent="0.25">
      <c r="B48" s="13">
        <f t="shared" si="1"/>
        <v>41</v>
      </c>
      <c r="C48" s="12">
        <v>45789</v>
      </c>
      <c r="D48" s="25">
        <v>2025</v>
      </c>
      <c r="E48" s="26" t="s">
        <v>16</v>
      </c>
      <c r="F48" s="26" t="s">
        <v>388</v>
      </c>
      <c r="G48" s="26" t="s">
        <v>415</v>
      </c>
      <c r="H48" s="26" t="s">
        <v>414</v>
      </c>
      <c r="I48" s="26" t="s">
        <v>413</v>
      </c>
      <c r="J48" s="26" t="s">
        <v>412</v>
      </c>
      <c r="K48" s="26" t="s">
        <v>251</v>
      </c>
      <c r="L48" s="26" t="s">
        <v>178</v>
      </c>
      <c r="M48" s="9">
        <v>40</v>
      </c>
      <c r="N48" s="11">
        <v>95.7</v>
      </c>
      <c r="O48" s="10">
        <f t="shared" si="2"/>
        <v>3828</v>
      </c>
      <c r="P48" s="26" t="s">
        <v>177</v>
      </c>
      <c r="Q48" s="26" t="s">
        <v>0</v>
      </c>
      <c r="R48" s="9">
        <f t="shared" si="4"/>
        <v>40</v>
      </c>
    </row>
    <row r="49" spans="2:18" ht="34.5" x14ac:dyDescent="0.25">
      <c r="B49" s="13">
        <f t="shared" si="1"/>
        <v>42</v>
      </c>
      <c r="C49" s="12">
        <v>45789</v>
      </c>
      <c r="D49" s="25">
        <v>2025</v>
      </c>
      <c r="E49" s="26" t="s">
        <v>16</v>
      </c>
      <c r="F49" s="26" t="s">
        <v>388</v>
      </c>
      <c r="G49" s="26" t="s">
        <v>415</v>
      </c>
      <c r="H49" s="26" t="s">
        <v>414</v>
      </c>
      <c r="I49" s="26" t="s">
        <v>413</v>
      </c>
      <c r="J49" s="26" t="s">
        <v>412</v>
      </c>
      <c r="K49" s="26" t="s">
        <v>251</v>
      </c>
      <c r="L49" s="26" t="s">
        <v>331</v>
      </c>
      <c r="M49" s="9">
        <v>40</v>
      </c>
      <c r="N49" s="11">
        <v>41.03</v>
      </c>
      <c r="O49" s="10">
        <f t="shared" si="2"/>
        <v>1641.2</v>
      </c>
      <c r="P49" s="26" t="s">
        <v>177</v>
      </c>
      <c r="Q49" s="26" t="s">
        <v>0</v>
      </c>
      <c r="R49" s="9">
        <f t="shared" si="4"/>
        <v>40</v>
      </c>
    </row>
    <row r="50" spans="2:18" ht="34.5" x14ac:dyDescent="0.25">
      <c r="B50" s="13">
        <f t="shared" si="1"/>
        <v>43</v>
      </c>
      <c r="C50" s="12">
        <v>45789</v>
      </c>
      <c r="D50" s="25">
        <v>2025</v>
      </c>
      <c r="E50" s="26" t="s">
        <v>16</v>
      </c>
      <c r="F50" s="26" t="s">
        <v>388</v>
      </c>
      <c r="G50" s="26" t="s">
        <v>415</v>
      </c>
      <c r="H50" s="26" t="s">
        <v>414</v>
      </c>
      <c r="I50" s="26" t="s">
        <v>413</v>
      </c>
      <c r="J50" s="26" t="s">
        <v>412</v>
      </c>
      <c r="K50" s="26" t="s">
        <v>251</v>
      </c>
      <c r="L50" s="26" t="s">
        <v>330</v>
      </c>
      <c r="M50" s="9">
        <v>40</v>
      </c>
      <c r="N50" s="11">
        <v>64.72</v>
      </c>
      <c r="O50" s="10">
        <f t="shared" si="2"/>
        <v>2588.8000000000002</v>
      </c>
      <c r="P50" s="26" t="s">
        <v>177</v>
      </c>
      <c r="Q50" s="26" t="s">
        <v>0</v>
      </c>
      <c r="R50" s="9">
        <f t="shared" si="4"/>
        <v>40</v>
      </c>
    </row>
    <row r="51" spans="2:18" ht="34.5" x14ac:dyDescent="0.25">
      <c r="B51" s="13">
        <f t="shared" si="1"/>
        <v>44</v>
      </c>
      <c r="C51" s="12">
        <v>45789</v>
      </c>
      <c r="D51" s="25">
        <v>2025</v>
      </c>
      <c r="E51" s="26" t="s">
        <v>16</v>
      </c>
      <c r="F51" s="26" t="s">
        <v>388</v>
      </c>
      <c r="G51" s="26" t="s">
        <v>415</v>
      </c>
      <c r="H51" s="26" t="s">
        <v>414</v>
      </c>
      <c r="I51" s="26" t="s">
        <v>413</v>
      </c>
      <c r="J51" s="26" t="s">
        <v>412</v>
      </c>
      <c r="K51" s="26" t="s">
        <v>251</v>
      </c>
      <c r="L51" s="26" t="s">
        <v>325</v>
      </c>
      <c r="M51" s="9">
        <v>40</v>
      </c>
      <c r="N51" s="11">
        <v>67.540000000000006</v>
      </c>
      <c r="O51" s="10">
        <f t="shared" si="2"/>
        <v>2701.6000000000004</v>
      </c>
      <c r="P51" s="26" t="s">
        <v>177</v>
      </c>
      <c r="Q51" s="26" t="s">
        <v>0</v>
      </c>
      <c r="R51" s="9">
        <f t="shared" si="4"/>
        <v>40</v>
      </c>
    </row>
    <row r="52" spans="2:18" s="29" customFormat="1" ht="34.5" customHeight="1" x14ac:dyDescent="0.25">
      <c r="B52" s="13">
        <f t="shared" si="1"/>
        <v>45</v>
      </c>
      <c r="C52" s="12">
        <v>45789</v>
      </c>
      <c r="D52" s="25">
        <v>2025</v>
      </c>
      <c r="E52" s="26" t="s">
        <v>16</v>
      </c>
      <c r="F52" s="26" t="s">
        <v>329</v>
      </c>
      <c r="G52" s="26" t="s">
        <v>411</v>
      </c>
      <c r="H52" s="26" t="s">
        <v>410</v>
      </c>
      <c r="I52" s="26" t="s">
        <v>322</v>
      </c>
      <c r="J52" s="26" t="s">
        <v>409</v>
      </c>
      <c r="K52" s="26" t="s">
        <v>250</v>
      </c>
      <c r="L52" s="26" t="s">
        <v>332</v>
      </c>
      <c r="M52" s="9">
        <v>50</v>
      </c>
      <c r="N52" s="11">
        <v>111.36</v>
      </c>
      <c r="O52" s="10">
        <f t="shared" si="2"/>
        <v>5568</v>
      </c>
      <c r="P52" s="26" t="s">
        <v>177</v>
      </c>
      <c r="Q52" s="26" t="s">
        <v>0</v>
      </c>
      <c r="R52" s="9">
        <f t="shared" si="4"/>
        <v>50</v>
      </c>
    </row>
    <row r="53" spans="2:18" ht="34.5" x14ac:dyDescent="0.25">
      <c r="B53" s="13">
        <f t="shared" si="1"/>
        <v>46</v>
      </c>
      <c r="C53" s="12">
        <v>45789</v>
      </c>
      <c r="D53" s="25">
        <v>2025</v>
      </c>
      <c r="E53" s="26" t="s">
        <v>16</v>
      </c>
      <c r="F53" s="26" t="s">
        <v>329</v>
      </c>
      <c r="G53" s="26" t="s">
        <v>411</v>
      </c>
      <c r="H53" s="26" t="s">
        <v>410</v>
      </c>
      <c r="I53" s="26" t="s">
        <v>322</v>
      </c>
      <c r="J53" s="26" t="s">
        <v>409</v>
      </c>
      <c r="K53" s="26" t="s">
        <v>250</v>
      </c>
      <c r="L53" s="26" t="s">
        <v>179</v>
      </c>
      <c r="M53" s="9">
        <v>50</v>
      </c>
      <c r="N53" s="11">
        <v>135.19</v>
      </c>
      <c r="O53" s="10">
        <f t="shared" si="2"/>
        <v>6759.5</v>
      </c>
      <c r="P53" s="26" t="s">
        <v>177</v>
      </c>
      <c r="Q53" s="26" t="s">
        <v>0</v>
      </c>
      <c r="R53" s="9">
        <f t="shared" si="4"/>
        <v>50</v>
      </c>
    </row>
    <row r="54" spans="2:18" ht="34.5" x14ac:dyDescent="0.25">
      <c r="B54" s="13">
        <f t="shared" si="1"/>
        <v>47</v>
      </c>
      <c r="C54" s="12">
        <v>45789</v>
      </c>
      <c r="D54" s="25">
        <v>2025</v>
      </c>
      <c r="E54" s="26" t="s">
        <v>16</v>
      </c>
      <c r="F54" s="26" t="s">
        <v>329</v>
      </c>
      <c r="G54" s="26" t="s">
        <v>411</v>
      </c>
      <c r="H54" s="26" t="s">
        <v>410</v>
      </c>
      <c r="I54" s="26" t="s">
        <v>322</v>
      </c>
      <c r="J54" s="26" t="s">
        <v>409</v>
      </c>
      <c r="K54" s="26" t="s">
        <v>250</v>
      </c>
      <c r="L54" s="26" t="s">
        <v>178</v>
      </c>
      <c r="M54" s="9">
        <v>50</v>
      </c>
      <c r="N54" s="11">
        <v>95.7</v>
      </c>
      <c r="O54" s="10">
        <f t="shared" si="2"/>
        <v>4785</v>
      </c>
      <c r="P54" s="26" t="s">
        <v>177</v>
      </c>
      <c r="Q54" s="26" t="s">
        <v>0</v>
      </c>
      <c r="R54" s="9">
        <f t="shared" si="4"/>
        <v>50</v>
      </c>
    </row>
    <row r="55" spans="2:18" ht="34.5" x14ac:dyDescent="0.25">
      <c r="B55" s="13">
        <f t="shared" si="1"/>
        <v>48</v>
      </c>
      <c r="C55" s="12">
        <v>45789</v>
      </c>
      <c r="D55" s="25">
        <v>2025</v>
      </c>
      <c r="E55" s="26" t="s">
        <v>16</v>
      </c>
      <c r="F55" s="26" t="s">
        <v>329</v>
      </c>
      <c r="G55" s="26" t="s">
        <v>411</v>
      </c>
      <c r="H55" s="26" t="s">
        <v>410</v>
      </c>
      <c r="I55" s="26" t="s">
        <v>322</v>
      </c>
      <c r="J55" s="26" t="s">
        <v>409</v>
      </c>
      <c r="K55" s="26" t="s">
        <v>250</v>
      </c>
      <c r="L55" s="26" t="s">
        <v>331</v>
      </c>
      <c r="M55" s="9">
        <v>50</v>
      </c>
      <c r="N55" s="11">
        <v>41.03</v>
      </c>
      <c r="O55" s="10">
        <f t="shared" si="2"/>
        <v>2051.5</v>
      </c>
      <c r="P55" s="26" t="s">
        <v>177</v>
      </c>
      <c r="Q55" s="26" t="s">
        <v>0</v>
      </c>
      <c r="R55" s="9">
        <f t="shared" si="4"/>
        <v>50</v>
      </c>
    </row>
    <row r="56" spans="2:18" ht="34.5" x14ac:dyDescent="0.25">
      <c r="B56" s="13">
        <f t="shared" si="1"/>
        <v>49</v>
      </c>
      <c r="C56" s="12">
        <v>45789</v>
      </c>
      <c r="D56" s="25">
        <v>2025</v>
      </c>
      <c r="E56" s="26" t="s">
        <v>16</v>
      </c>
      <c r="F56" s="26" t="s">
        <v>329</v>
      </c>
      <c r="G56" s="26" t="s">
        <v>411</v>
      </c>
      <c r="H56" s="26" t="s">
        <v>410</v>
      </c>
      <c r="I56" s="26" t="s">
        <v>322</v>
      </c>
      <c r="J56" s="26" t="s">
        <v>409</v>
      </c>
      <c r="K56" s="26" t="s">
        <v>250</v>
      </c>
      <c r="L56" s="26" t="s">
        <v>330</v>
      </c>
      <c r="M56" s="9">
        <v>50</v>
      </c>
      <c r="N56" s="11">
        <v>64.72</v>
      </c>
      <c r="O56" s="10">
        <f t="shared" si="2"/>
        <v>3236</v>
      </c>
      <c r="P56" s="26" t="s">
        <v>177</v>
      </c>
      <c r="Q56" s="26" t="s">
        <v>0</v>
      </c>
      <c r="R56" s="9">
        <f t="shared" si="4"/>
        <v>50</v>
      </c>
    </row>
    <row r="57" spans="2:18" ht="34.5" x14ac:dyDescent="0.25">
      <c r="B57" s="13">
        <f t="shared" si="1"/>
        <v>50</v>
      </c>
      <c r="C57" s="12">
        <v>45789</v>
      </c>
      <c r="D57" s="25">
        <v>2025</v>
      </c>
      <c r="E57" s="26" t="s">
        <v>16</v>
      </c>
      <c r="F57" s="26" t="s">
        <v>329</v>
      </c>
      <c r="G57" s="26" t="s">
        <v>411</v>
      </c>
      <c r="H57" s="26" t="s">
        <v>410</v>
      </c>
      <c r="I57" s="26" t="s">
        <v>322</v>
      </c>
      <c r="J57" s="26" t="s">
        <v>409</v>
      </c>
      <c r="K57" s="26" t="s">
        <v>250</v>
      </c>
      <c r="L57" s="26" t="s">
        <v>325</v>
      </c>
      <c r="M57" s="9">
        <v>50</v>
      </c>
      <c r="N57" s="11">
        <v>67.540000000000006</v>
      </c>
      <c r="O57" s="10">
        <f t="shared" si="2"/>
        <v>3377.0000000000005</v>
      </c>
      <c r="P57" s="26" t="s">
        <v>177</v>
      </c>
      <c r="Q57" s="26" t="s">
        <v>0</v>
      </c>
      <c r="R57" s="9">
        <f t="shared" si="4"/>
        <v>50</v>
      </c>
    </row>
    <row r="58" spans="2:18" ht="34.5" customHeight="1" x14ac:dyDescent="0.25">
      <c r="B58" s="13">
        <f t="shared" si="1"/>
        <v>51</v>
      </c>
      <c r="C58" s="12">
        <v>45789</v>
      </c>
      <c r="D58" s="25">
        <v>2025</v>
      </c>
      <c r="E58" s="26" t="s">
        <v>16</v>
      </c>
      <c r="F58" s="26" t="s">
        <v>388</v>
      </c>
      <c r="G58" s="26" t="s">
        <v>408</v>
      </c>
      <c r="H58" s="26" t="s">
        <v>407</v>
      </c>
      <c r="I58" s="26" t="s">
        <v>18</v>
      </c>
      <c r="J58" s="26" t="s">
        <v>406</v>
      </c>
      <c r="K58" s="26" t="s">
        <v>97</v>
      </c>
      <c r="L58" s="26" t="s">
        <v>113</v>
      </c>
      <c r="M58" s="9">
        <v>74</v>
      </c>
      <c r="N58" s="11">
        <v>1632</v>
      </c>
      <c r="O58" s="10">
        <f t="shared" si="2"/>
        <v>120768</v>
      </c>
      <c r="P58" s="26" t="s">
        <v>112</v>
      </c>
      <c r="Q58" s="26" t="s">
        <v>1</v>
      </c>
      <c r="R58" s="9">
        <f t="shared" si="4"/>
        <v>74</v>
      </c>
    </row>
    <row r="59" spans="2:18" ht="34.5" customHeight="1" x14ac:dyDescent="0.25">
      <c r="B59" s="13">
        <f t="shared" si="1"/>
        <v>52</v>
      </c>
      <c r="C59" s="12">
        <v>45789</v>
      </c>
      <c r="D59" s="25">
        <v>2025</v>
      </c>
      <c r="E59" s="26" t="s">
        <v>16</v>
      </c>
      <c r="F59" s="26" t="s">
        <v>329</v>
      </c>
      <c r="G59" s="26" t="s">
        <v>405</v>
      </c>
      <c r="H59" s="26" t="s">
        <v>404</v>
      </c>
      <c r="I59" s="26" t="s">
        <v>18</v>
      </c>
      <c r="J59" s="26" t="s">
        <v>403</v>
      </c>
      <c r="K59" s="26" t="s">
        <v>402</v>
      </c>
      <c r="L59" s="26" t="s">
        <v>113</v>
      </c>
      <c r="M59" s="9">
        <v>50</v>
      </c>
      <c r="N59" s="11">
        <v>1632</v>
      </c>
      <c r="O59" s="10">
        <f t="shared" si="2"/>
        <v>81600</v>
      </c>
      <c r="P59" s="26" t="s">
        <v>112</v>
      </c>
      <c r="Q59" s="26" t="s">
        <v>1</v>
      </c>
      <c r="R59" s="9">
        <f t="shared" si="4"/>
        <v>50</v>
      </c>
    </row>
    <row r="60" spans="2:18" ht="34.5" customHeight="1" x14ac:dyDescent="0.25">
      <c r="B60" s="13">
        <f t="shared" si="1"/>
        <v>53</v>
      </c>
      <c r="C60" s="12">
        <v>45789</v>
      </c>
      <c r="D60" s="25">
        <v>2025</v>
      </c>
      <c r="E60" s="26" t="s">
        <v>16</v>
      </c>
      <c r="F60" s="26" t="s">
        <v>329</v>
      </c>
      <c r="G60" s="26" t="s">
        <v>401</v>
      </c>
      <c r="H60" s="26" t="s">
        <v>400</v>
      </c>
      <c r="I60" s="26" t="s">
        <v>18</v>
      </c>
      <c r="J60" s="26" t="s">
        <v>399</v>
      </c>
      <c r="K60" s="26" t="s">
        <v>98</v>
      </c>
      <c r="L60" s="26" t="s">
        <v>113</v>
      </c>
      <c r="M60" s="9">
        <v>50</v>
      </c>
      <c r="N60" s="11">
        <v>1632</v>
      </c>
      <c r="O60" s="10">
        <f t="shared" si="2"/>
        <v>81600</v>
      </c>
      <c r="P60" s="26" t="s">
        <v>112</v>
      </c>
      <c r="Q60" s="26" t="s">
        <v>1</v>
      </c>
      <c r="R60" s="9">
        <f t="shared" si="4"/>
        <v>50</v>
      </c>
    </row>
    <row r="61" spans="2:18" ht="34.5" customHeight="1" x14ac:dyDescent="0.25">
      <c r="B61" s="13">
        <f t="shared" si="1"/>
        <v>54</v>
      </c>
      <c r="C61" s="12">
        <v>45789</v>
      </c>
      <c r="D61" s="25">
        <v>2025</v>
      </c>
      <c r="E61" s="26" t="s">
        <v>16</v>
      </c>
      <c r="F61" s="26" t="s">
        <v>395</v>
      </c>
      <c r="G61" s="26" t="s">
        <v>398</v>
      </c>
      <c r="H61" s="26" t="s">
        <v>397</v>
      </c>
      <c r="I61" s="26" t="s">
        <v>18</v>
      </c>
      <c r="J61" s="26" t="s">
        <v>396</v>
      </c>
      <c r="K61" s="26" t="s">
        <v>99</v>
      </c>
      <c r="L61" s="26" t="s">
        <v>113</v>
      </c>
      <c r="M61" s="9">
        <v>50</v>
      </c>
      <c r="N61" s="11">
        <v>1632</v>
      </c>
      <c r="O61" s="10">
        <f t="shared" si="2"/>
        <v>81600</v>
      </c>
      <c r="P61" s="26" t="s">
        <v>112</v>
      </c>
      <c r="Q61" s="26" t="s">
        <v>1</v>
      </c>
      <c r="R61" s="9">
        <f t="shared" si="4"/>
        <v>50</v>
      </c>
    </row>
    <row r="62" spans="2:18" ht="34.5" customHeight="1" x14ac:dyDescent="0.25">
      <c r="B62" s="13">
        <f t="shared" si="1"/>
        <v>55</v>
      </c>
      <c r="C62" s="12">
        <v>45789</v>
      </c>
      <c r="D62" s="25">
        <v>2025</v>
      </c>
      <c r="E62" s="26" t="s">
        <v>16</v>
      </c>
      <c r="F62" s="26" t="s">
        <v>395</v>
      </c>
      <c r="G62" s="26" t="s">
        <v>394</v>
      </c>
      <c r="H62" s="26" t="s">
        <v>393</v>
      </c>
      <c r="I62" s="26" t="s">
        <v>18</v>
      </c>
      <c r="J62" s="26" t="s">
        <v>392</v>
      </c>
      <c r="K62" s="26" t="s">
        <v>100</v>
      </c>
      <c r="L62" s="26" t="s">
        <v>113</v>
      </c>
      <c r="M62" s="9">
        <v>50</v>
      </c>
      <c r="N62" s="11">
        <v>1632</v>
      </c>
      <c r="O62" s="10">
        <f t="shared" si="2"/>
        <v>81600</v>
      </c>
      <c r="P62" s="26" t="s">
        <v>112</v>
      </c>
      <c r="Q62" s="26" t="s">
        <v>1</v>
      </c>
      <c r="R62" s="9">
        <f t="shared" si="4"/>
        <v>50</v>
      </c>
    </row>
    <row r="63" spans="2:18" ht="34.5" customHeight="1" x14ac:dyDescent="0.25">
      <c r="B63" s="13">
        <f t="shared" si="1"/>
        <v>56</v>
      </c>
      <c r="C63" s="12">
        <v>45789</v>
      </c>
      <c r="D63" s="25">
        <v>2025</v>
      </c>
      <c r="E63" s="26" t="s">
        <v>16</v>
      </c>
      <c r="F63" s="26" t="s">
        <v>75</v>
      </c>
      <c r="G63" s="26" t="s">
        <v>75</v>
      </c>
      <c r="H63" s="26" t="s">
        <v>391</v>
      </c>
      <c r="I63" s="26" t="s">
        <v>185</v>
      </c>
      <c r="J63" s="26" t="s">
        <v>390</v>
      </c>
      <c r="K63" s="26" t="s">
        <v>389</v>
      </c>
      <c r="L63" s="26" t="s">
        <v>113</v>
      </c>
      <c r="M63" s="9">
        <v>50</v>
      </c>
      <c r="N63" s="11">
        <v>1632</v>
      </c>
      <c r="O63" s="10">
        <f t="shared" si="2"/>
        <v>81600</v>
      </c>
      <c r="P63" s="26" t="s">
        <v>112</v>
      </c>
      <c r="Q63" s="26" t="s">
        <v>1</v>
      </c>
      <c r="R63" s="9">
        <f t="shared" si="4"/>
        <v>50</v>
      </c>
    </row>
    <row r="64" spans="2:18" ht="34.5" customHeight="1" x14ac:dyDescent="0.25">
      <c r="B64" s="13">
        <f t="shared" si="1"/>
        <v>57</v>
      </c>
      <c r="C64" s="12">
        <v>45789</v>
      </c>
      <c r="D64" s="25">
        <v>2025</v>
      </c>
      <c r="E64" s="26" t="s">
        <v>16</v>
      </c>
      <c r="F64" s="26" t="s">
        <v>388</v>
      </c>
      <c r="G64" s="26" t="s">
        <v>387</v>
      </c>
      <c r="H64" s="26" t="s">
        <v>386</v>
      </c>
      <c r="I64" s="26" t="s">
        <v>18</v>
      </c>
      <c r="J64" s="26" t="s">
        <v>385</v>
      </c>
      <c r="K64" s="26" t="s">
        <v>242</v>
      </c>
      <c r="L64" s="26" t="s">
        <v>46</v>
      </c>
      <c r="M64" s="9">
        <v>150</v>
      </c>
      <c r="N64" s="11">
        <v>94.39</v>
      </c>
      <c r="O64" s="10">
        <v>37756</v>
      </c>
      <c r="P64" s="26" t="s">
        <v>47</v>
      </c>
      <c r="Q64" s="26" t="s">
        <v>0</v>
      </c>
      <c r="R64" s="9">
        <v>40</v>
      </c>
    </row>
    <row r="65" spans="1:18" ht="34.5" customHeight="1" x14ac:dyDescent="0.25">
      <c r="B65" s="13">
        <f t="shared" si="1"/>
        <v>58</v>
      </c>
      <c r="C65" s="12">
        <v>45789</v>
      </c>
      <c r="D65" s="25">
        <v>2025</v>
      </c>
      <c r="E65" s="26" t="s">
        <v>16</v>
      </c>
      <c r="F65" s="26" t="s">
        <v>388</v>
      </c>
      <c r="G65" s="26" t="s">
        <v>387</v>
      </c>
      <c r="H65" s="26" t="s">
        <v>386</v>
      </c>
      <c r="I65" s="26" t="s">
        <v>18</v>
      </c>
      <c r="J65" s="26" t="s">
        <v>385</v>
      </c>
      <c r="K65" s="26" t="s">
        <v>242</v>
      </c>
      <c r="L65" s="26" t="s">
        <v>131</v>
      </c>
      <c r="M65" s="9">
        <v>200</v>
      </c>
      <c r="N65" s="11">
        <v>62.79</v>
      </c>
      <c r="O65" s="10">
        <f t="shared" ref="O65:O81" si="5">+M65*N65</f>
        <v>12558</v>
      </c>
      <c r="P65" s="26" t="s">
        <v>47</v>
      </c>
      <c r="Q65" s="26" t="s">
        <v>0</v>
      </c>
      <c r="R65" s="9">
        <v>158</v>
      </c>
    </row>
    <row r="66" spans="1:18" ht="34.5" customHeight="1" x14ac:dyDescent="0.25">
      <c r="B66" s="13">
        <f t="shared" si="1"/>
        <v>59</v>
      </c>
      <c r="C66" s="12">
        <v>45789</v>
      </c>
      <c r="D66" s="25">
        <v>2025</v>
      </c>
      <c r="E66" s="26" t="s">
        <v>16</v>
      </c>
      <c r="F66" s="26" t="s">
        <v>363</v>
      </c>
      <c r="G66" s="26" t="s">
        <v>363</v>
      </c>
      <c r="H66" s="26" t="s">
        <v>362</v>
      </c>
      <c r="I66" s="26" t="s">
        <v>80</v>
      </c>
      <c r="J66" s="26" t="s">
        <v>361</v>
      </c>
      <c r="K66" s="26" t="s">
        <v>238</v>
      </c>
      <c r="L66" s="26" t="s">
        <v>384</v>
      </c>
      <c r="M66" s="9">
        <v>21</v>
      </c>
      <c r="N66" s="11">
        <v>42</v>
      </c>
      <c r="O66" s="10">
        <f t="shared" si="5"/>
        <v>882</v>
      </c>
      <c r="P66" s="26" t="s">
        <v>380</v>
      </c>
      <c r="Q66" s="26" t="s">
        <v>0</v>
      </c>
      <c r="R66" s="9">
        <f>M66</f>
        <v>21</v>
      </c>
    </row>
    <row r="67" spans="1:18" ht="34.5" customHeight="1" x14ac:dyDescent="0.25">
      <c r="A67" s="22" t="s">
        <v>121</v>
      </c>
      <c r="B67" s="13">
        <f t="shared" si="1"/>
        <v>60</v>
      </c>
      <c r="C67" s="12">
        <v>45789</v>
      </c>
      <c r="D67" s="25">
        <v>2025</v>
      </c>
      <c r="E67" s="26" t="s">
        <v>16</v>
      </c>
      <c r="F67" s="26" t="s">
        <v>363</v>
      </c>
      <c r="G67" s="26" t="s">
        <v>363</v>
      </c>
      <c r="H67" s="26" t="s">
        <v>362</v>
      </c>
      <c r="I67" s="26" t="s">
        <v>80</v>
      </c>
      <c r="J67" s="26" t="s">
        <v>361</v>
      </c>
      <c r="K67" s="26" t="s">
        <v>238</v>
      </c>
      <c r="L67" s="26" t="s">
        <v>384</v>
      </c>
      <c r="M67" s="9">
        <v>54</v>
      </c>
      <c r="N67" s="11">
        <v>45</v>
      </c>
      <c r="O67" s="10">
        <f t="shared" si="5"/>
        <v>2430</v>
      </c>
      <c r="P67" s="26" t="s">
        <v>383</v>
      </c>
      <c r="Q67" s="26" t="s">
        <v>0</v>
      </c>
      <c r="R67" s="9">
        <f>+M67</f>
        <v>54</v>
      </c>
    </row>
    <row r="68" spans="1:18" ht="34.5" customHeight="1" x14ac:dyDescent="0.25">
      <c r="B68" s="13">
        <f t="shared" si="1"/>
        <v>61</v>
      </c>
      <c r="C68" s="12">
        <v>45789</v>
      </c>
      <c r="D68" s="25">
        <v>2025</v>
      </c>
      <c r="E68" s="26" t="s">
        <v>16</v>
      </c>
      <c r="F68" s="26" t="s">
        <v>363</v>
      </c>
      <c r="G68" s="26" t="s">
        <v>363</v>
      </c>
      <c r="H68" s="26" t="s">
        <v>362</v>
      </c>
      <c r="I68" s="26" t="s">
        <v>80</v>
      </c>
      <c r="J68" s="26" t="s">
        <v>361</v>
      </c>
      <c r="K68" s="26" t="s">
        <v>238</v>
      </c>
      <c r="L68" s="26" t="s">
        <v>382</v>
      </c>
      <c r="M68" s="9">
        <v>16</v>
      </c>
      <c r="N68" s="11">
        <v>175</v>
      </c>
      <c r="O68" s="10">
        <f t="shared" si="5"/>
        <v>2800</v>
      </c>
      <c r="P68" s="26" t="s">
        <v>79</v>
      </c>
      <c r="Q68" s="26" t="s">
        <v>0</v>
      </c>
      <c r="R68" s="9">
        <f>+M68</f>
        <v>16</v>
      </c>
    </row>
    <row r="69" spans="1:18" ht="34.5" customHeight="1" x14ac:dyDescent="0.25">
      <c r="B69" s="13">
        <f t="shared" si="1"/>
        <v>62</v>
      </c>
      <c r="C69" s="12">
        <v>45789</v>
      </c>
      <c r="D69" s="25">
        <v>2025</v>
      </c>
      <c r="E69" s="26" t="s">
        <v>16</v>
      </c>
      <c r="F69" s="26" t="s">
        <v>363</v>
      </c>
      <c r="G69" s="26" t="s">
        <v>363</v>
      </c>
      <c r="H69" s="26" t="s">
        <v>362</v>
      </c>
      <c r="I69" s="26" t="s">
        <v>80</v>
      </c>
      <c r="J69" s="26" t="s">
        <v>361</v>
      </c>
      <c r="K69" s="26" t="s">
        <v>238</v>
      </c>
      <c r="L69" s="26" t="s">
        <v>381</v>
      </c>
      <c r="M69" s="9">
        <v>38</v>
      </c>
      <c r="N69" s="11">
        <v>62</v>
      </c>
      <c r="O69" s="10">
        <f t="shared" si="5"/>
        <v>2356</v>
      </c>
      <c r="P69" s="26" t="s">
        <v>380</v>
      </c>
      <c r="Q69" s="26" t="s">
        <v>0</v>
      </c>
      <c r="R69" s="9">
        <f>M69</f>
        <v>38</v>
      </c>
    </row>
    <row r="70" spans="1:18" ht="34.5" customHeight="1" x14ac:dyDescent="0.25">
      <c r="B70" s="13">
        <f t="shared" si="1"/>
        <v>63</v>
      </c>
      <c r="C70" s="12">
        <v>45789</v>
      </c>
      <c r="D70" s="25">
        <v>2025</v>
      </c>
      <c r="E70" s="26" t="s">
        <v>16</v>
      </c>
      <c r="F70" s="26" t="s">
        <v>363</v>
      </c>
      <c r="G70" s="26" t="s">
        <v>363</v>
      </c>
      <c r="H70" s="26" t="s">
        <v>362</v>
      </c>
      <c r="I70" s="26" t="s">
        <v>80</v>
      </c>
      <c r="J70" s="26" t="s">
        <v>361</v>
      </c>
      <c r="K70" s="26" t="s">
        <v>234</v>
      </c>
      <c r="L70" s="26" t="s">
        <v>64</v>
      </c>
      <c r="M70" s="9">
        <v>25</v>
      </c>
      <c r="N70" s="11">
        <v>5325</v>
      </c>
      <c r="O70" s="10">
        <f t="shared" si="5"/>
        <v>133125</v>
      </c>
      <c r="P70" s="26" t="s">
        <v>62</v>
      </c>
      <c r="Q70" s="26" t="s">
        <v>0</v>
      </c>
      <c r="R70" s="9">
        <v>1</v>
      </c>
    </row>
    <row r="71" spans="1:18" ht="34.5" customHeight="1" x14ac:dyDescent="0.25">
      <c r="B71" s="13">
        <f t="shared" si="1"/>
        <v>64</v>
      </c>
      <c r="C71" s="12">
        <v>45789</v>
      </c>
      <c r="D71" s="25">
        <v>2025</v>
      </c>
      <c r="E71" s="26" t="s">
        <v>16</v>
      </c>
      <c r="F71" s="26" t="s">
        <v>363</v>
      </c>
      <c r="G71" s="26" t="s">
        <v>363</v>
      </c>
      <c r="H71" s="26" t="s">
        <v>362</v>
      </c>
      <c r="I71" s="26" t="s">
        <v>80</v>
      </c>
      <c r="J71" s="26" t="s">
        <v>361</v>
      </c>
      <c r="K71" s="26" t="s">
        <v>234</v>
      </c>
      <c r="L71" s="26" t="s">
        <v>63</v>
      </c>
      <c r="M71" s="9">
        <v>1</v>
      </c>
      <c r="N71" s="11">
        <v>3579</v>
      </c>
      <c r="O71" s="10">
        <f t="shared" si="5"/>
        <v>3579</v>
      </c>
      <c r="P71" s="26" t="s">
        <v>62</v>
      </c>
      <c r="Q71" s="26" t="s">
        <v>0</v>
      </c>
      <c r="R71" s="9">
        <v>1</v>
      </c>
    </row>
    <row r="72" spans="1:18" ht="34.5" customHeight="1" x14ac:dyDescent="0.25">
      <c r="B72" s="13">
        <f t="shared" si="1"/>
        <v>65</v>
      </c>
      <c r="C72" s="12">
        <v>45789</v>
      </c>
      <c r="D72" s="25">
        <v>2025</v>
      </c>
      <c r="E72" s="26" t="s">
        <v>16</v>
      </c>
      <c r="F72" s="26" t="s">
        <v>363</v>
      </c>
      <c r="G72" s="26" t="s">
        <v>363</v>
      </c>
      <c r="H72" s="26" t="s">
        <v>362</v>
      </c>
      <c r="I72" s="26" t="s">
        <v>80</v>
      </c>
      <c r="J72" s="26" t="s">
        <v>361</v>
      </c>
      <c r="K72" s="26" t="s">
        <v>234</v>
      </c>
      <c r="L72" s="26" t="s">
        <v>61</v>
      </c>
      <c r="M72" s="9">
        <v>13</v>
      </c>
      <c r="N72" s="11">
        <v>1500</v>
      </c>
      <c r="O72" s="10">
        <f t="shared" si="5"/>
        <v>19500</v>
      </c>
      <c r="P72" s="26" t="s">
        <v>60</v>
      </c>
      <c r="Q72" s="26" t="s">
        <v>0</v>
      </c>
      <c r="R72" s="9">
        <v>1</v>
      </c>
    </row>
    <row r="73" spans="1:18" ht="34.5" customHeight="1" x14ac:dyDescent="0.25">
      <c r="B73" s="13">
        <f t="shared" si="1"/>
        <v>66</v>
      </c>
      <c r="C73" s="12">
        <v>45789</v>
      </c>
      <c r="D73" s="25">
        <v>2025</v>
      </c>
      <c r="E73" s="26" t="s">
        <v>16</v>
      </c>
      <c r="F73" s="26" t="s">
        <v>379</v>
      </c>
      <c r="G73" s="26" t="s">
        <v>379</v>
      </c>
      <c r="H73" s="26" t="s">
        <v>378</v>
      </c>
      <c r="I73" s="26" t="s">
        <v>54</v>
      </c>
      <c r="J73" s="26" t="s">
        <v>377</v>
      </c>
      <c r="K73" s="26" t="s">
        <v>222</v>
      </c>
      <c r="L73" s="26" t="s">
        <v>64</v>
      </c>
      <c r="M73" s="9">
        <v>25</v>
      </c>
      <c r="N73" s="11">
        <v>5325</v>
      </c>
      <c r="O73" s="10">
        <f t="shared" si="5"/>
        <v>133125</v>
      </c>
      <c r="P73" s="26" t="s">
        <v>62</v>
      </c>
      <c r="Q73" s="26" t="s">
        <v>0</v>
      </c>
      <c r="R73" s="9">
        <v>1</v>
      </c>
    </row>
    <row r="74" spans="1:18" ht="34.5" customHeight="1" x14ac:dyDescent="0.25">
      <c r="B74" s="13">
        <f t="shared" ref="B74:B137" si="6">+B73+1</f>
        <v>67</v>
      </c>
      <c r="C74" s="12">
        <v>45789</v>
      </c>
      <c r="D74" s="25">
        <v>2025</v>
      </c>
      <c r="E74" s="26" t="s">
        <v>16</v>
      </c>
      <c r="F74" s="26" t="s">
        <v>379</v>
      </c>
      <c r="G74" s="26" t="s">
        <v>379</v>
      </c>
      <c r="H74" s="26" t="s">
        <v>378</v>
      </c>
      <c r="I74" s="26" t="s">
        <v>54</v>
      </c>
      <c r="J74" s="26" t="s">
        <v>377</v>
      </c>
      <c r="K74" s="26" t="s">
        <v>222</v>
      </c>
      <c r="L74" s="26" t="s">
        <v>63</v>
      </c>
      <c r="M74" s="9">
        <v>1</v>
      </c>
      <c r="N74" s="11">
        <v>3579</v>
      </c>
      <c r="O74" s="10">
        <f t="shared" si="5"/>
        <v>3579</v>
      </c>
      <c r="P74" s="26" t="s">
        <v>62</v>
      </c>
      <c r="Q74" s="26" t="s">
        <v>0</v>
      </c>
      <c r="R74" s="9">
        <v>1</v>
      </c>
    </row>
    <row r="75" spans="1:18" ht="34.5" customHeight="1" x14ac:dyDescent="0.25">
      <c r="B75" s="13">
        <f t="shared" si="6"/>
        <v>68</v>
      </c>
      <c r="C75" s="12">
        <v>45789</v>
      </c>
      <c r="D75" s="25">
        <v>2025</v>
      </c>
      <c r="E75" s="26" t="s">
        <v>16</v>
      </c>
      <c r="F75" s="26" t="s">
        <v>379</v>
      </c>
      <c r="G75" s="26" t="s">
        <v>379</v>
      </c>
      <c r="H75" s="26" t="s">
        <v>378</v>
      </c>
      <c r="I75" s="26" t="s">
        <v>54</v>
      </c>
      <c r="J75" s="26" t="s">
        <v>377</v>
      </c>
      <c r="K75" s="26" t="s">
        <v>222</v>
      </c>
      <c r="L75" s="26" t="s">
        <v>61</v>
      </c>
      <c r="M75" s="9">
        <v>13</v>
      </c>
      <c r="N75" s="11">
        <v>1500</v>
      </c>
      <c r="O75" s="10">
        <f t="shared" si="5"/>
        <v>19500</v>
      </c>
      <c r="P75" s="26" t="s">
        <v>60</v>
      </c>
      <c r="Q75" s="26" t="s">
        <v>0</v>
      </c>
      <c r="R75" s="9">
        <v>1</v>
      </c>
    </row>
    <row r="76" spans="1:18" ht="34.5" customHeight="1" x14ac:dyDescent="0.25">
      <c r="B76" s="13">
        <f t="shared" si="6"/>
        <v>69</v>
      </c>
      <c r="C76" s="12">
        <v>45789</v>
      </c>
      <c r="D76" s="25">
        <v>2025</v>
      </c>
      <c r="E76" s="26" t="s">
        <v>16</v>
      </c>
      <c r="F76" s="26" t="s">
        <v>376</v>
      </c>
      <c r="G76" s="26" t="s">
        <v>376</v>
      </c>
      <c r="H76" s="26" t="s">
        <v>375</v>
      </c>
      <c r="I76" s="26" t="s">
        <v>54</v>
      </c>
      <c r="J76" s="26" t="s">
        <v>374</v>
      </c>
      <c r="K76" s="26" t="s">
        <v>187</v>
      </c>
      <c r="L76" s="26" t="s">
        <v>64</v>
      </c>
      <c r="M76" s="9">
        <v>25</v>
      </c>
      <c r="N76" s="11">
        <v>5325</v>
      </c>
      <c r="O76" s="10">
        <f t="shared" si="5"/>
        <v>133125</v>
      </c>
      <c r="P76" s="26" t="s">
        <v>62</v>
      </c>
      <c r="Q76" s="26" t="s">
        <v>0</v>
      </c>
      <c r="R76" s="9">
        <v>1</v>
      </c>
    </row>
    <row r="77" spans="1:18" ht="34.5" customHeight="1" x14ac:dyDescent="0.25">
      <c r="B77" s="13">
        <f t="shared" si="6"/>
        <v>70</v>
      </c>
      <c r="C77" s="12">
        <v>45789</v>
      </c>
      <c r="D77" s="25">
        <v>2025</v>
      </c>
      <c r="E77" s="26" t="s">
        <v>16</v>
      </c>
      <c r="F77" s="26" t="s">
        <v>376</v>
      </c>
      <c r="G77" s="26" t="s">
        <v>376</v>
      </c>
      <c r="H77" s="26" t="s">
        <v>375</v>
      </c>
      <c r="I77" s="26" t="s">
        <v>54</v>
      </c>
      <c r="J77" s="26" t="s">
        <v>374</v>
      </c>
      <c r="K77" s="26" t="s">
        <v>187</v>
      </c>
      <c r="L77" s="26" t="s">
        <v>63</v>
      </c>
      <c r="M77" s="9">
        <v>1</v>
      </c>
      <c r="N77" s="11">
        <v>3579</v>
      </c>
      <c r="O77" s="10">
        <f t="shared" si="5"/>
        <v>3579</v>
      </c>
      <c r="P77" s="26" t="s">
        <v>62</v>
      </c>
      <c r="Q77" s="26" t="s">
        <v>0</v>
      </c>
      <c r="R77" s="9">
        <v>1</v>
      </c>
    </row>
    <row r="78" spans="1:18" ht="34.5" customHeight="1" x14ac:dyDescent="0.25">
      <c r="B78" s="13">
        <f t="shared" si="6"/>
        <v>71</v>
      </c>
      <c r="C78" s="12">
        <v>45789</v>
      </c>
      <c r="D78" s="25">
        <v>2025</v>
      </c>
      <c r="E78" s="26" t="s">
        <v>16</v>
      </c>
      <c r="F78" s="26" t="s">
        <v>376</v>
      </c>
      <c r="G78" s="26" t="s">
        <v>376</v>
      </c>
      <c r="H78" s="26" t="s">
        <v>375</v>
      </c>
      <c r="I78" s="26" t="s">
        <v>54</v>
      </c>
      <c r="J78" s="26" t="s">
        <v>374</v>
      </c>
      <c r="K78" s="26" t="s">
        <v>187</v>
      </c>
      <c r="L78" s="26" t="s">
        <v>61</v>
      </c>
      <c r="M78" s="9">
        <v>13</v>
      </c>
      <c r="N78" s="11">
        <v>1500</v>
      </c>
      <c r="O78" s="10">
        <f t="shared" si="5"/>
        <v>19500</v>
      </c>
      <c r="P78" s="26" t="s">
        <v>60</v>
      </c>
      <c r="Q78" s="26" t="s">
        <v>0</v>
      </c>
      <c r="R78" s="9">
        <v>1</v>
      </c>
    </row>
    <row r="79" spans="1:18" ht="34.5" customHeight="1" x14ac:dyDescent="0.25">
      <c r="B79" s="13">
        <f t="shared" si="6"/>
        <v>72</v>
      </c>
      <c r="C79" s="12">
        <v>45789</v>
      </c>
      <c r="D79" s="25">
        <v>2025</v>
      </c>
      <c r="E79" s="26" t="s">
        <v>16</v>
      </c>
      <c r="F79" s="26" t="s">
        <v>373</v>
      </c>
      <c r="G79" s="26" t="s">
        <v>373</v>
      </c>
      <c r="H79" s="26" t="s">
        <v>372</v>
      </c>
      <c r="I79" s="26" t="s">
        <v>54</v>
      </c>
      <c r="J79" s="26" t="s">
        <v>371</v>
      </c>
      <c r="K79" s="26" t="s">
        <v>180</v>
      </c>
      <c r="L79" s="26" t="s">
        <v>64</v>
      </c>
      <c r="M79" s="9">
        <v>25</v>
      </c>
      <c r="N79" s="11">
        <v>5325</v>
      </c>
      <c r="O79" s="10">
        <f t="shared" si="5"/>
        <v>133125</v>
      </c>
      <c r="P79" s="26" t="s">
        <v>62</v>
      </c>
      <c r="Q79" s="26" t="s">
        <v>0</v>
      </c>
      <c r="R79" s="9">
        <v>1</v>
      </c>
    </row>
    <row r="80" spans="1:18" ht="34.5" customHeight="1" x14ac:dyDescent="0.25">
      <c r="B80" s="13">
        <f t="shared" si="6"/>
        <v>73</v>
      </c>
      <c r="C80" s="12">
        <v>45789</v>
      </c>
      <c r="D80" s="25">
        <v>2025</v>
      </c>
      <c r="E80" s="26" t="s">
        <v>16</v>
      </c>
      <c r="F80" s="26" t="s">
        <v>373</v>
      </c>
      <c r="G80" s="26" t="s">
        <v>373</v>
      </c>
      <c r="H80" s="26" t="s">
        <v>372</v>
      </c>
      <c r="I80" s="26" t="s">
        <v>54</v>
      </c>
      <c r="J80" s="26" t="s">
        <v>371</v>
      </c>
      <c r="K80" s="26" t="s">
        <v>180</v>
      </c>
      <c r="L80" s="26" t="s">
        <v>63</v>
      </c>
      <c r="M80" s="9">
        <v>1</v>
      </c>
      <c r="N80" s="11">
        <v>3579</v>
      </c>
      <c r="O80" s="10">
        <f t="shared" si="5"/>
        <v>3579</v>
      </c>
      <c r="P80" s="26" t="s">
        <v>62</v>
      </c>
      <c r="Q80" s="26" t="s">
        <v>0</v>
      </c>
      <c r="R80" s="9">
        <v>1</v>
      </c>
    </row>
    <row r="81" spans="2:18" ht="34.5" customHeight="1" x14ac:dyDescent="0.25">
      <c r="B81" s="13">
        <f t="shared" si="6"/>
        <v>74</v>
      </c>
      <c r="C81" s="12">
        <v>45789</v>
      </c>
      <c r="D81" s="25">
        <v>2025</v>
      </c>
      <c r="E81" s="26" t="s">
        <v>16</v>
      </c>
      <c r="F81" s="26" t="s">
        <v>373</v>
      </c>
      <c r="G81" s="26" t="s">
        <v>373</v>
      </c>
      <c r="H81" s="26" t="s">
        <v>372</v>
      </c>
      <c r="I81" s="26" t="s">
        <v>54</v>
      </c>
      <c r="J81" s="26" t="s">
        <v>371</v>
      </c>
      <c r="K81" s="26" t="s">
        <v>180</v>
      </c>
      <c r="L81" s="26" t="s">
        <v>61</v>
      </c>
      <c r="M81" s="9">
        <v>13</v>
      </c>
      <c r="N81" s="11">
        <v>1500</v>
      </c>
      <c r="O81" s="10">
        <f t="shared" si="5"/>
        <v>19500</v>
      </c>
      <c r="P81" s="26" t="s">
        <v>60</v>
      </c>
      <c r="Q81" s="26" t="s">
        <v>0</v>
      </c>
      <c r="R81" s="9">
        <v>1</v>
      </c>
    </row>
    <row r="82" spans="2:18" ht="34.5" customHeight="1" x14ac:dyDescent="0.25">
      <c r="B82" s="13">
        <f t="shared" si="6"/>
        <v>75</v>
      </c>
      <c r="C82" s="12">
        <v>45789</v>
      </c>
      <c r="D82" s="25">
        <v>2025</v>
      </c>
      <c r="E82" s="26" t="s">
        <v>16</v>
      </c>
      <c r="F82" s="26" t="s">
        <v>42</v>
      </c>
      <c r="G82" s="26" t="s">
        <v>190</v>
      </c>
      <c r="H82" s="26" t="s">
        <v>189</v>
      </c>
      <c r="I82" s="26" t="s">
        <v>18</v>
      </c>
      <c r="J82" s="26" t="s">
        <v>188</v>
      </c>
      <c r="K82" s="26" t="s">
        <v>170</v>
      </c>
      <c r="L82" s="26" t="s">
        <v>46</v>
      </c>
      <c r="M82" s="9">
        <v>100</v>
      </c>
      <c r="N82" s="11">
        <v>94.39</v>
      </c>
      <c r="O82" s="10">
        <v>37756</v>
      </c>
      <c r="P82" s="26" t="s">
        <v>47</v>
      </c>
      <c r="Q82" s="26" t="s">
        <v>0</v>
      </c>
      <c r="R82" s="9">
        <v>40</v>
      </c>
    </row>
    <row r="83" spans="2:18" ht="34.5" customHeight="1" x14ac:dyDescent="0.25">
      <c r="B83" s="13">
        <f t="shared" si="6"/>
        <v>76</v>
      </c>
      <c r="C83" s="12">
        <v>45789</v>
      </c>
      <c r="D83" s="25">
        <v>2025</v>
      </c>
      <c r="E83" s="26" t="s">
        <v>16</v>
      </c>
      <c r="F83" s="26" t="s">
        <v>42</v>
      </c>
      <c r="G83" s="26" t="s">
        <v>190</v>
      </c>
      <c r="H83" s="26" t="s">
        <v>189</v>
      </c>
      <c r="I83" s="26" t="s">
        <v>18</v>
      </c>
      <c r="J83" s="26" t="s">
        <v>188</v>
      </c>
      <c r="K83" s="26" t="s">
        <v>170</v>
      </c>
      <c r="L83" s="26" t="s">
        <v>131</v>
      </c>
      <c r="M83" s="9">
        <v>100</v>
      </c>
      <c r="N83" s="11">
        <v>62.79</v>
      </c>
      <c r="O83" s="10">
        <f>+M83*N83</f>
        <v>6279</v>
      </c>
      <c r="P83" s="26" t="s">
        <v>47</v>
      </c>
      <c r="Q83" s="26" t="s">
        <v>0</v>
      </c>
      <c r="R83" s="9">
        <v>158</v>
      </c>
    </row>
    <row r="84" spans="2:18" ht="34.5" customHeight="1" x14ac:dyDescent="0.25">
      <c r="B84" s="13">
        <f t="shared" si="6"/>
        <v>77</v>
      </c>
      <c r="C84" s="12">
        <v>45789</v>
      </c>
      <c r="D84" s="25">
        <v>2025</v>
      </c>
      <c r="E84" s="26" t="s">
        <v>16</v>
      </c>
      <c r="F84" s="26" t="s">
        <v>363</v>
      </c>
      <c r="G84" s="26" t="s">
        <v>370</v>
      </c>
      <c r="H84" s="26" t="s">
        <v>369</v>
      </c>
      <c r="I84" s="26" t="s">
        <v>18</v>
      </c>
      <c r="J84" s="26" t="s">
        <v>368</v>
      </c>
      <c r="K84" s="26" t="s">
        <v>169</v>
      </c>
      <c r="L84" s="26" t="s">
        <v>101</v>
      </c>
      <c r="M84" s="9">
        <v>87</v>
      </c>
      <c r="N84" s="11">
        <v>65</v>
      </c>
      <c r="O84" s="10">
        <f>+M84*N84</f>
        <v>5655</v>
      </c>
      <c r="P84" s="26" t="s">
        <v>59</v>
      </c>
      <c r="Q84" s="26" t="s">
        <v>0</v>
      </c>
      <c r="R84" s="9">
        <f>+M84/10</f>
        <v>8.6999999999999993</v>
      </c>
    </row>
    <row r="85" spans="2:18" ht="34.5" customHeight="1" x14ac:dyDescent="0.25">
      <c r="B85" s="13">
        <f t="shared" si="6"/>
        <v>78</v>
      </c>
      <c r="C85" s="12">
        <v>45789</v>
      </c>
      <c r="D85" s="25">
        <v>2025</v>
      </c>
      <c r="E85" s="26" t="s">
        <v>16</v>
      </c>
      <c r="F85" s="26" t="s">
        <v>363</v>
      </c>
      <c r="G85" s="26" t="s">
        <v>370</v>
      </c>
      <c r="H85" s="26" t="s">
        <v>369</v>
      </c>
      <c r="I85" s="26" t="s">
        <v>18</v>
      </c>
      <c r="J85" s="26" t="s">
        <v>368</v>
      </c>
      <c r="K85" s="26" t="s">
        <v>169</v>
      </c>
      <c r="L85" s="26" t="s">
        <v>131</v>
      </c>
      <c r="M85" s="9">
        <v>212</v>
      </c>
      <c r="N85" s="11">
        <v>62.79</v>
      </c>
      <c r="O85" s="10">
        <f>+M85*N85</f>
        <v>13311.48</v>
      </c>
      <c r="P85" s="26" t="s">
        <v>47</v>
      </c>
      <c r="Q85" s="26" t="s">
        <v>0</v>
      </c>
      <c r="R85" s="9">
        <v>158</v>
      </c>
    </row>
    <row r="86" spans="2:18" ht="34.5" customHeight="1" x14ac:dyDescent="0.25">
      <c r="B86" s="13">
        <f t="shared" si="6"/>
        <v>79</v>
      </c>
      <c r="C86" s="12">
        <v>45789</v>
      </c>
      <c r="D86" s="25">
        <v>2025</v>
      </c>
      <c r="E86" s="26" t="s">
        <v>16</v>
      </c>
      <c r="F86" s="26" t="s">
        <v>329</v>
      </c>
      <c r="G86" s="26" t="s">
        <v>367</v>
      </c>
      <c r="H86" s="26" t="s">
        <v>366</v>
      </c>
      <c r="I86" s="26" t="s">
        <v>18</v>
      </c>
      <c r="J86" s="26" t="s">
        <v>365</v>
      </c>
      <c r="K86" s="26" t="s">
        <v>168</v>
      </c>
      <c r="L86" s="26" t="s">
        <v>130</v>
      </c>
      <c r="M86" s="9">
        <v>50</v>
      </c>
      <c r="N86" s="11">
        <v>845.11</v>
      </c>
      <c r="O86" s="10">
        <v>67608.800000000003</v>
      </c>
      <c r="P86" s="26" t="s">
        <v>44</v>
      </c>
      <c r="Q86" s="26" t="s">
        <v>0</v>
      </c>
      <c r="R86" s="9">
        <v>158</v>
      </c>
    </row>
    <row r="87" spans="2:18" ht="34.5" customHeight="1" x14ac:dyDescent="0.25">
      <c r="B87" s="13">
        <f t="shared" si="6"/>
        <v>80</v>
      </c>
      <c r="C87" s="12">
        <v>45789</v>
      </c>
      <c r="D87" s="25">
        <v>2025</v>
      </c>
      <c r="E87" s="26" t="s">
        <v>16</v>
      </c>
      <c r="F87" s="26" t="s">
        <v>329</v>
      </c>
      <c r="G87" s="26" t="s">
        <v>367</v>
      </c>
      <c r="H87" s="26" t="s">
        <v>366</v>
      </c>
      <c r="I87" s="26" t="s">
        <v>18</v>
      </c>
      <c r="J87" s="26" t="s">
        <v>365</v>
      </c>
      <c r="K87" s="26" t="s">
        <v>168</v>
      </c>
      <c r="L87" s="26" t="s">
        <v>129</v>
      </c>
      <c r="M87" s="9">
        <v>50</v>
      </c>
      <c r="N87" s="11">
        <v>619.77</v>
      </c>
      <c r="O87" s="10">
        <v>263402.25</v>
      </c>
      <c r="P87" s="26" t="s">
        <v>44</v>
      </c>
      <c r="Q87" s="26" t="s">
        <v>0</v>
      </c>
      <c r="R87" s="9">
        <v>42.5</v>
      </c>
    </row>
    <row r="88" spans="2:18" ht="34.5" customHeight="1" x14ac:dyDescent="0.25">
      <c r="B88" s="13">
        <f t="shared" si="6"/>
        <v>81</v>
      </c>
      <c r="C88" s="12">
        <v>45789</v>
      </c>
      <c r="D88" s="25">
        <v>2025</v>
      </c>
      <c r="E88" s="26" t="s">
        <v>16</v>
      </c>
      <c r="F88" s="26" t="s">
        <v>329</v>
      </c>
      <c r="G88" s="26" t="s">
        <v>367</v>
      </c>
      <c r="H88" s="26" t="s">
        <v>366</v>
      </c>
      <c r="I88" s="26" t="s">
        <v>18</v>
      </c>
      <c r="J88" s="26" t="s">
        <v>365</v>
      </c>
      <c r="K88" s="26" t="s">
        <v>168</v>
      </c>
      <c r="L88" s="26" t="s">
        <v>45</v>
      </c>
      <c r="M88" s="9">
        <v>200</v>
      </c>
      <c r="N88" s="11">
        <v>429.25</v>
      </c>
      <c r="O88" s="10">
        <v>190157.75</v>
      </c>
      <c r="P88" s="26" t="s">
        <v>44</v>
      </c>
      <c r="Q88" s="26" t="s">
        <v>0</v>
      </c>
      <c r="R88" s="9">
        <v>1100</v>
      </c>
    </row>
    <row r="89" spans="2:18" ht="34.5" customHeight="1" x14ac:dyDescent="0.25">
      <c r="B89" s="13">
        <f t="shared" si="6"/>
        <v>82</v>
      </c>
      <c r="C89" s="12">
        <v>45789</v>
      </c>
      <c r="D89" s="25">
        <v>2025</v>
      </c>
      <c r="E89" s="26" t="s">
        <v>16</v>
      </c>
      <c r="F89" s="26" t="s">
        <v>329</v>
      </c>
      <c r="G89" s="26" t="s">
        <v>367</v>
      </c>
      <c r="H89" s="26" t="s">
        <v>366</v>
      </c>
      <c r="I89" s="26" t="s">
        <v>18</v>
      </c>
      <c r="J89" s="26" t="s">
        <v>365</v>
      </c>
      <c r="K89" s="26" t="s">
        <v>168</v>
      </c>
      <c r="L89" s="26" t="s">
        <v>149</v>
      </c>
      <c r="M89" s="9">
        <v>200</v>
      </c>
      <c r="N89" s="11">
        <v>299.56</v>
      </c>
      <c r="O89" s="10">
        <v>114731.48</v>
      </c>
      <c r="P89" s="26" t="s">
        <v>44</v>
      </c>
      <c r="Q89" s="26" t="s">
        <v>0</v>
      </c>
      <c r="R89" s="9">
        <v>38.299999999999997</v>
      </c>
    </row>
    <row r="90" spans="2:18" ht="34.5" customHeight="1" x14ac:dyDescent="0.25">
      <c r="B90" s="13">
        <f t="shared" si="6"/>
        <v>83</v>
      </c>
      <c r="C90" s="12">
        <v>45789</v>
      </c>
      <c r="D90" s="25">
        <v>2025</v>
      </c>
      <c r="E90" s="26" t="s">
        <v>16</v>
      </c>
      <c r="F90" s="26" t="s">
        <v>329</v>
      </c>
      <c r="G90" s="26" t="s">
        <v>367</v>
      </c>
      <c r="H90" s="26" t="s">
        <v>366</v>
      </c>
      <c r="I90" s="26" t="s">
        <v>18</v>
      </c>
      <c r="J90" s="26" t="s">
        <v>365</v>
      </c>
      <c r="K90" s="26" t="s">
        <v>168</v>
      </c>
      <c r="L90" s="26" t="s">
        <v>85</v>
      </c>
      <c r="M90" s="9">
        <v>600</v>
      </c>
      <c r="N90" s="11">
        <v>153.44999999999999</v>
      </c>
      <c r="O90" s="10">
        <v>6905.2499999999991</v>
      </c>
      <c r="P90" s="26" t="s">
        <v>44</v>
      </c>
      <c r="Q90" s="26" t="s">
        <v>0</v>
      </c>
      <c r="R90" s="9">
        <v>4.5</v>
      </c>
    </row>
    <row r="91" spans="2:18" s="3" customFormat="1" ht="34.5" customHeight="1" x14ac:dyDescent="0.25">
      <c r="B91" s="13">
        <f t="shared" si="6"/>
        <v>84</v>
      </c>
      <c r="C91" s="35">
        <v>45789</v>
      </c>
      <c r="D91" s="25">
        <v>2025</v>
      </c>
      <c r="E91" s="26" t="s">
        <v>16</v>
      </c>
      <c r="F91" s="26" t="s">
        <v>363</v>
      </c>
      <c r="G91" s="26" t="s">
        <v>363</v>
      </c>
      <c r="H91" s="26" t="s">
        <v>362</v>
      </c>
      <c r="I91" s="26" t="s">
        <v>80</v>
      </c>
      <c r="J91" s="26" t="s">
        <v>361</v>
      </c>
      <c r="K91" s="26" t="s">
        <v>364</v>
      </c>
      <c r="L91" s="26" t="s">
        <v>68</v>
      </c>
      <c r="M91" s="32">
        <v>75</v>
      </c>
      <c r="N91" s="34">
        <v>248</v>
      </c>
      <c r="O91" s="33">
        <f t="shared" ref="O91:O125" si="7">+M91*N91</f>
        <v>18600</v>
      </c>
      <c r="P91" s="26" t="s">
        <v>67</v>
      </c>
      <c r="Q91" s="26" t="s">
        <v>5</v>
      </c>
      <c r="R91" s="32">
        <f t="shared" ref="R91:R98" si="8">M91</f>
        <v>75</v>
      </c>
    </row>
    <row r="92" spans="2:18" ht="34.5" customHeight="1" x14ac:dyDescent="0.25">
      <c r="B92" s="13">
        <f t="shared" si="6"/>
        <v>85</v>
      </c>
      <c r="C92" s="12">
        <v>45789</v>
      </c>
      <c r="D92" s="25">
        <v>2025</v>
      </c>
      <c r="E92" s="26" t="s">
        <v>16</v>
      </c>
      <c r="F92" s="26" t="s">
        <v>363</v>
      </c>
      <c r="G92" s="26" t="s">
        <v>363</v>
      </c>
      <c r="H92" s="26" t="s">
        <v>362</v>
      </c>
      <c r="I92" s="26" t="s">
        <v>80</v>
      </c>
      <c r="J92" s="26" t="s">
        <v>361</v>
      </c>
      <c r="K92" s="26" t="s">
        <v>360</v>
      </c>
      <c r="L92" s="26" t="s">
        <v>113</v>
      </c>
      <c r="M92" s="9">
        <v>50</v>
      </c>
      <c r="N92" s="11">
        <v>1632</v>
      </c>
      <c r="O92" s="10">
        <f t="shared" si="7"/>
        <v>81600</v>
      </c>
      <c r="P92" s="26" t="s">
        <v>112</v>
      </c>
      <c r="Q92" s="26" t="s">
        <v>1</v>
      </c>
      <c r="R92" s="9">
        <f t="shared" si="8"/>
        <v>50</v>
      </c>
    </row>
    <row r="93" spans="2:18" ht="34.5" customHeight="1" x14ac:dyDescent="0.25">
      <c r="B93" s="13">
        <f t="shared" si="6"/>
        <v>86</v>
      </c>
      <c r="C93" s="12">
        <v>45789</v>
      </c>
      <c r="D93" s="25">
        <v>2025</v>
      </c>
      <c r="E93" s="26" t="s">
        <v>50</v>
      </c>
      <c r="F93" s="26" t="s">
        <v>128</v>
      </c>
      <c r="G93" s="26" t="s">
        <v>133</v>
      </c>
      <c r="H93" s="26" t="s">
        <v>359</v>
      </c>
      <c r="I93" s="26" t="s">
        <v>86</v>
      </c>
      <c r="J93" s="26" t="s">
        <v>358</v>
      </c>
      <c r="K93" s="26" t="s">
        <v>357</v>
      </c>
      <c r="L93" s="26" t="s">
        <v>113</v>
      </c>
      <c r="M93" s="9">
        <v>15</v>
      </c>
      <c r="N93" s="11">
        <v>1632</v>
      </c>
      <c r="O93" s="10">
        <f t="shared" si="7"/>
        <v>24480</v>
      </c>
      <c r="P93" s="26" t="s">
        <v>112</v>
      </c>
      <c r="Q93" s="26" t="s">
        <v>1</v>
      </c>
      <c r="R93" s="9">
        <f t="shared" si="8"/>
        <v>15</v>
      </c>
    </row>
    <row r="94" spans="2:18" s="3" customFormat="1" ht="34.5" customHeight="1" x14ac:dyDescent="0.25">
      <c r="B94" s="13">
        <f t="shared" si="6"/>
        <v>87</v>
      </c>
      <c r="C94" s="35">
        <v>45791</v>
      </c>
      <c r="D94" s="25">
        <v>2025</v>
      </c>
      <c r="E94" s="26" t="s">
        <v>4</v>
      </c>
      <c r="F94" s="26" t="s">
        <v>74</v>
      </c>
      <c r="G94" s="26" t="s">
        <v>74</v>
      </c>
      <c r="H94" s="26" t="s">
        <v>307</v>
      </c>
      <c r="I94" s="26" t="s">
        <v>3</v>
      </c>
      <c r="J94" s="26" t="s">
        <v>306</v>
      </c>
      <c r="K94" s="26" t="s">
        <v>356</v>
      </c>
      <c r="L94" s="26" t="s">
        <v>68</v>
      </c>
      <c r="M94" s="32">
        <v>75</v>
      </c>
      <c r="N94" s="34">
        <v>248</v>
      </c>
      <c r="O94" s="33">
        <f t="shared" si="7"/>
        <v>18600</v>
      </c>
      <c r="P94" s="26" t="s">
        <v>67</v>
      </c>
      <c r="Q94" s="26" t="s">
        <v>5</v>
      </c>
      <c r="R94" s="32">
        <f t="shared" si="8"/>
        <v>75</v>
      </c>
    </row>
    <row r="95" spans="2:18" ht="34.5" customHeight="1" x14ac:dyDescent="0.25">
      <c r="B95" s="13">
        <f t="shared" si="6"/>
        <v>88</v>
      </c>
      <c r="C95" s="12">
        <v>45791</v>
      </c>
      <c r="D95" s="25">
        <v>2025</v>
      </c>
      <c r="E95" s="26" t="s">
        <v>4</v>
      </c>
      <c r="F95" s="26" t="s">
        <v>269</v>
      </c>
      <c r="G95" s="26" t="s">
        <v>355</v>
      </c>
      <c r="H95" s="26" t="s">
        <v>354</v>
      </c>
      <c r="I95" s="26" t="s">
        <v>18</v>
      </c>
      <c r="J95" s="26" t="s">
        <v>353</v>
      </c>
      <c r="K95" s="26" t="s">
        <v>183</v>
      </c>
      <c r="L95" s="26" t="s">
        <v>76</v>
      </c>
      <c r="M95" s="9">
        <v>100</v>
      </c>
      <c r="N95" s="11">
        <v>145</v>
      </c>
      <c r="O95" s="10">
        <f t="shared" si="7"/>
        <v>14500</v>
      </c>
      <c r="P95" s="26" t="s">
        <v>132</v>
      </c>
      <c r="Q95" s="26" t="s">
        <v>1</v>
      </c>
      <c r="R95" s="9">
        <f t="shared" si="8"/>
        <v>100</v>
      </c>
    </row>
    <row r="96" spans="2:18" ht="34.5" customHeight="1" x14ac:dyDescent="0.25">
      <c r="B96" s="13">
        <f t="shared" si="6"/>
        <v>89</v>
      </c>
      <c r="C96" s="12">
        <v>45791</v>
      </c>
      <c r="D96" s="25">
        <v>2025</v>
      </c>
      <c r="E96" s="26" t="s">
        <v>4</v>
      </c>
      <c r="F96" s="26" t="s">
        <v>4</v>
      </c>
      <c r="G96" s="26" t="s">
        <v>351</v>
      </c>
      <c r="H96" s="26" t="s">
        <v>350</v>
      </c>
      <c r="I96" s="26" t="s">
        <v>18</v>
      </c>
      <c r="J96" s="26" t="s">
        <v>349</v>
      </c>
      <c r="K96" s="26" t="s">
        <v>348</v>
      </c>
      <c r="L96" s="26" t="s">
        <v>113</v>
      </c>
      <c r="M96" s="9">
        <v>50</v>
      </c>
      <c r="N96" s="11">
        <v>1632</v>
      </c>
      <c r="O96" s="10">
        <f t="shared" si="7"/>
        <v>81600</v>
      </c>
      <c r="P96" s="26" t="s">
        <v>112</v>
      </c>
      <c r="Q96" s="26" t="s">
        <v>1</v>
      </c>
      <c r="R96" s="9">
        <f t="shared" si="8"/>
        <v>50</v>
      </c>
    </row>
    <row r="97" spans="1:18" ht="34.5" customHeight="1" x14ac:dyDescent="0.25">
      <c r="B97" s="13">
        <f t="shared" si="6"/>
        <v>90</v>
      </c>
      <c r="C97" s="12">
        <v>45791</v>
      </c>
      <c r="D97" s="25">
        <v>2025</v>
      </c>
      <c r="E97" s="26" t="s">
        <v>4</v>
      </c>
      <c r="F97" s="26" t="s">
        <v>84</v>
      </c>
      <c r="G97" s="26" t="s">
        <v>347</v>
      </c>
      <c r="H97" s="26" t="s">
        <v>346</v>
      </c>
      <c r="I97" s="26" t="s">
        <v>18</v>
      </c>
      <c r="J97" s="26" t="s">
        <v>345</v>
      </c>
      <c r="K97" s="26" t="s">
        <v>344</v>
      </c>
      <c r="L97" s="26" t="s">
        <v>113</v>
      </c>
      <c r="M97" s="9">
        <v>50</v>
      </c>
      <c r="N97" s="11">
        <v>1632</v>
      </c>
      <c r="O97" s="10">
        <f t="shared" si="7"/>
        <v>81600</v>
      </c>
      <c r="P97" s="26" t="s">
        <v>112</v>
      </c>
      <c r="Q97" s="26" t="s">
        <v>1</v>
      </c>
      <c r="R97" s="9">
        <f t="shared" si="8"/>
        <v>50</v>
      </c>
    </row>
    <row r="98" spans="1:18" ht="34.5" customHeight="1" x14ac:dyDescent="0.25">
      <c r="B98" s="13">
        <f t="shared" si="6"/>
        <v>91</v>
      </c>
      <c r="C98" s="12">
        <v>45791</v>
      </c>
      <c r="D98" s="25">
        <v>2025</v>
      </c>
      <c r="E98" s="26" t="s">
        <v>4</v>
      </c>
      <c r="F98" s="26" t="s">
        <v>32</v>
      </c>
      <c r="G98" s="26" t="s">
        <v>343</v>
      </c>
      <c r="H98" s="26" t="s">
        <v>342</v>
      </c>
      <c r="I98" s="26" t="s">
        <v>18</v>
      </c>
      <c r="J98" s="26" t="s">
        <v>341</v>
      </c>
      <c r="K98" s="26" t="s">
        <v>340</v>
      </c>
      <c r="L98" s="26" t="s">
        <v>113</v>
      </c>
      <c r="M98" s="9">
        <v>50</v>
      </c>
      <c r="N98" s="11">
        <v>1632</v>
      </c>
      <c r="O98" s="10">
        <f t="shared" si="7"/>
        <v>81600</v>
      </c>
      <c r="P98" s="26" t="s">
        <v>112</v>
      </c>
      <c r="Q98" s="26" t="s">
        <v>1</v>
      </c>
      <c r="R98" s="9">
        <f t="shared" si="8"/>
        <v>50</v>
      </c>
    </row>
    <row r="99" spans="1:18" ht="34.5" customHeight="1" x14ac:dyDescent="0.25">
      <c r="A99" s="29"/>
      <c r="B99" s="13">
        <f t="shared" si="6"/>
        <v>92</v>
      </c>
      <c r="C99" s="12">
        <v>45791</v>
      </c>
      <c r="D99" s="25">
        <v>2025</v>
      </c>
      <c r="E99" s="26" t="s">
        <v>4</v>
      </c>
      <c r="F99" s="26" t="s">
        <v>4</v>
      </c>
      <c r="G99" s="26" t="s">
        <v>339</v>
      </c>
      <c r="H99" s="26" t="s">
        <v>338</v>
      </c>
      <c r="I99" s="26" t="s">
        <v>18</v>
      </c>
      <c r="J99" s="26" t="s">
        <v>337</v>
      </c>
      <c r="K99" s="26" t="s">
        <v>336</v>
      </c>
      <c r="L99" s="26" t="s">
        <v>81</v>
      </c>
      <c r="M99" s="9">
        <v>50</v>
      </c>
      <c r="N99" s="11">
        <v>405</v>
      </c>
      <c r="O99" s="10">
        <f t="shared" si="7"/>
        <v>20250</v>
      </c>
      <c r="P99" s="26" t="s">
        <v>82</v>
      </c>
      <c r="Q99" s="26" t="s">
        <v>1</v>
      </c>
      <c r="R99" s="9">
        <f>+M99</f>
        <v>50</v>
      </c>
    </row>
    <row r="100" spans="1:18" ht="34.5" customHeight="1" x14ac:dyDescent="0.25">
      <c r="B100" s="13">
        <f t="shared" si="6"/>
        <v>93</v>
      </c>
      <c r="C100" s="12">
        <v>45791</v>
      </c>
      <c r="D100" s="25">
        <v>2025</v>
      </c>
      <c r="E100" s="26" t="s">
        <v>16</v>
      </c>
      <c r="F100" s="26" t="s">
        <v>72</v>
      </c>
      <c r="G100" s="26" t="s">
        <v>72</v>
      </c>
      <c r="H100" s="26" t="s">
        <v>71</v>
      </c>
      <c r="I100" s="26" t="s">
        <v>3</v>
      </c>
      <c r="J100" s="26" t="s">
        <v>70</v>
      </c>
      <c r="K100" s="26" t="s">
        <v>335</v>
      </c>
      <c r="L100" s="26" t="s">
        <v>40</v>
      </c>
      <c r="M100" s="9">
        <v>1320</v>
      </c>
      <c r="N100" s="11">
        <v>2548</v>
      </c>
      <c r="O100" s="10">
        <f t="shared" si="7"/>
        <v>3363360</v>
      </c>
      <c r="P100" s="26" t="s">
        <v>118</v>
      </c>
      <c r="Q100" s="26" t="s">
        <v>1</v>
      </c>
      <c r="R100" s="9">
        <f t="shared" ref="R100:R108" si="9">M100</f>
        <v>1320</v>
      </c>
    </row>
    <row r="101" spans="1:18" ht="34.5" customHeight="1" x14ac:dyDescent="0.25">
      <c r="B101" s="13">
        <f t="shared" si="6"/>
        <v>94</v>
      </c>
      <c r="C101" s="12">
        <v>45791</v>
      </c>
      <c r="D101" s="25">
        <v>2025</v>
      </c>
      <c r="E101" s="26" t="s">
        <v>16</v>
      </c>
      <c r="F101" s="26" t="s">
        <v>102</v>
      </c>
      <c r="G101" s="26" t="s">
        <v>102</v>
      </c>
      <c r="H101" s="26" t="s">
        <v>103</v>
      </c>
      <c r="I101" s="26" t="s">
        <v>3</v>
      </c>
      <c r="J101" s="26" t="s">
        <v>104</v>
      </c>
      <c r="K101" s="26" t="s">
        <v>334</v>
      </c>
      <c r="L101" s="26" t="s">
        <v>40</v>
      </c>
      <c r="M101" s="9">
        <v>900</v>
      </c>
      <c r="N101" s="11">
        <v>2548</v>
      </c>
      <c r="O101" s="10">
        <f t="shared" si="7"/>
        <v>2293200</v>
      </c>
      <c r="P101" s="26" t="s">
        <v>118</v>
      </c>
      <c r="Q101" s="26" t="s">
        <v>1</v>
      </c>
      <c r="R101" s="9">
        <f t="shared" si="9"/>
        <v>900</v>
      </c>
    </row>
    <row r="102" spans="1:18" ht="34.5" customHeight="1" x14ac:dyDescent="0.25">
      <c r="B102" s="13">
        <f t="shared" si="6"/>
        <v>95</v>
      </c>
      <c r="C102" s="12">
        <v>45791</v>
      </c>
      <c r="D102" s="25">
        <v>2025</v>
      </c>
      <c r="E102" s="26" t="s">
        <v>4</v>
      </c>
      <c r="F102" s="26" t="s">
        <v>32</v>
      </c>
      <c r="G102" s="26" t="s">
        <v>32</v>
      </c>
      <c r="H102" s="26" t="s">
        <v>38</v>
      </c>
      <c r="I102" s="26" t="s">
        <v>3</v>
      </c>
      <c r="J102" s="26" t="s">
        <v>39</v>
      </c>
      <c r="K102" s="26" t="s">
        <v>333</v>
      </c>
      <c r="L102" s="26" t="s">
        <v>40</v>
      </c>
      <c r="M102" s="9">
        <v>150</v>
      </c>
      <c r="N102" s="11">
        <v>2548</v>
      </c>
      <c r="O102" s="10">
        <f t="shared" si="7"/>
        <v>382200</v>
      </c>
      <c r="P102" s="26" t="s">
        <v>118</v>
      </c>
      <c r="Q102" s="26" t="s">
        <v>1</v>
      </c>
      <c r="R102" s="9">
        <f t="shared" si="9"/>
        <v>150</v>
      </c>
    </row>
    <row r="103" spans="1:18" s="29" customFormat="1" ht="34.5" customHeight="1" x14ac:dyDescent="0.25">
      <c r="B103" s="13">
        <f t="shared" si="6"/>
        <v>96</v>
      </c>
      <c r="C103" s="12">
        <v>45792</v>
      </c>
      <c r="D103" s="25">
        <v>2025</v>
      </c>
      <c r="E103" s="26" t="s">
        <v>16</v>
      </c>
      <c r="F103" s="26" t="s">
        <v>329</v>
      </c>
      <c r="G103" s="26" t="s">
        <v>328</v>
      </c>
      <c r="H103" s="26" t="s">
        <v>327</v>
      </c>
      <c r="I103" s="26" t="s">
        <v>322</v>
      </c>
      <c r="J103" s="26" t="s">
        <v>326</v>
      </c>
      <c r="K103" s="26" t="s">
        <v>166</v>
      </c>
      <c r="L103" s="26" t="s">
        <v>332</v>
      </c>
      <c r="M103" s="9">
        <v>50</v>
      </c>
      <c r="N103" s="11">
        <v>111.36</v>
      </c>
      <c r="O103" s="10">
        <f t="shared" si="7"/>
        <v>5568</v>
      </c>
      <c r="P103" s="26" t="s">
        <v>177</v>
      </c>
      <c r="Q103" s="26" t="s">
        <v>0</v>
      </c>
      <c r="R103" s="9">
        <f t="shared" si="9"/>
        <v>50</v>
      </c>
    </row>
    <row r="104" spans="1:18" ht="34.5" x14ac:dyDescent="0.25">
      <c r="B104" s="13">
        <f t="shared" si="6"/>
        <v>97</v>
      </c>
      <c r="C104" s="12">
        <v>45792</v>
      </c>
      <c r="D104" s="25">
        <v>2025</v>
      </c>
      <c r="E104" s="26" t="s">
        <v>16</v>
      </c>
      <c r="F104" s="26" t="s">
        <v>329</v>
      </c>
      <c r="G104" s="26" t="s">
        <v>328</v>
      </c>
      <c r="H104" s="26" t="s">
        <v>327</v>
      </c>
      <c r="I104" s="26" t="s">
        <v>322</v>
      </c>
      <c r="J104" s="26" t="s">
        <v>326</v>
      </c>
      <c r="K104" s="26" t="s">
        <v>166</v>
      </c>
      <c r="L104" s="26" t="s">
        <v>179</v>
      </c>
      <c r="M104" s="9">
        <v>50</v>
      </c>
      <c r="N104" s="11">
        <v>135.19</v>
      </c>
      <c r="O104" s="10">
        <f t="shared" si="7"/>
        <v>6759.5</v>
      </c>
      <c r="P104" s="26" t="s">
        <v>177</v>
      </c>
      <c r="Q104" s="26" t="s">
        <v>0</v>
      </c>
      <c r="R104" s="9">
        <f t="shared" si="9"/>
        <v>50</v>
      </c>
    </row>
    <row r="105" spans="1:18" ht="34.5" x14ac:dyDescent="0.25">
      <c r="B105" s="13">
        <f t="shared" si="6"/>
        <v>98</v>
      </c>
      <c r="C105" s="12">
        <v>45792</v>
      </c>
      <c r="D105" s="25">
        <v>2025</v>
      </c>
      <c r="E105" s="26" t="s">
        <v>16</v>
      </c>
      <c r="F105" s="26" t="s">
        <v>329</v>
      </c>
      <c r="G105" s="26" t="s">
        <v>328</v>
      </c>
      <c r="H105" s="26" t="s">
        <v>327</v>
      </c>
      <c r="I105" s="26" t="s">
        <v>322</v>
      </c>
      <c r="J105" s="26" t="s">
        <v>326</v>
      </c>
      <c r="K105" s="26" t="s">
        <v>166</v>
      </c>
      <c r="L105" s="26" t="s">
        <v>178</v>
      </c>
      <c r="M105" s="9">
        <v>50</v>
      </c>
      <c r="N105" s="11">
        <v>95.7</v>
      </c>
      <c r="O105" s="10">
        <f t="shared" si="7"/>
        <v>4785</v>
      </c>
      <c r="P105" s="26" t="s">
        <v>177</v>
      </c>
      <c r="Q105" s="26" t="s">
        <v>0</v>
      </c>
      <c r="R105" s="9">
        <f t="shared" si="9"/>
        <v>50</v>
      </c>
    </row>
    <row r="106" spans="1:18" ht="34.5" x14ac:dyDescent="0.25">
      <c r="B106" s="13">
        <f t="shared" si="6"/>
        <v>99</v>
      </c>
      <c r="C106" s="12">
        <v>45792</v>
      </c>
      <c r="D106" s="25">
        <v>2025</v>
      </c>
      <c r="E106" s="26" t="s">
        <v>16</v>
      </c>
      <c r="F106" s="26" t="s">
        <v>329</v>
      </c>
      <c r="G106" s="26" t="s">
        <v>328</v>
      </c>
      <c r="H106" s="26" t="s">
        <v>327</v>
      </c>
      <c r="I106" s="26" t="s">
        <v>322</v>
      </c>
      <c r="J106" s="26" t="s">
        <v>326</v>
      </c>
      <c r="K106" s="26" t="s">
        <v>166</v>
      </c>
      <c r="L106" s="26" t="s">
        <v>331</v>
      </c>
      <c r="M106" s="9">
        <v>50</v>
      </c>
      <c r="N106" s="11">
        <v>41.03</v>
      </c>
      <c r="O106" s="10">
        <f t="shared" si="7"/>
        <v>2051.5</v>
      </c>
      <c r="P106" s="26" t="s">
        <v>177</v>
      </c>
      <c r="Q106" s="26" t="s">
        <v>0</v>
      </c>
      <c r="R106" s="9">
        <f t="shared" si="9"/>
        <v>50</v>
      </c>
    </row>
    <row r="107" spans="1:18" ht="34.5" x14ac:dyDescent="0.25">
      <c r="B107" s="13">
        <f t="shared" si="6"/>
        <v>100</v>
      </c>
      <c r="C107" s="12">
        <v>45792</v>
      </c>
      <c r="D107" s="25">
        <v>2025</v>
      </c>
      <c r="E107" s="26" t="s">
        <v>16</v>
      </c>
      <c r="F107" s="26" t="s">
        <v>329</v>
      </c>
      <c r="G107" s="26" t="s">
        <v>328</v>
      </c>
      <c r="H107" s="26" t="s">
        <v>327</v>
      </c>
      <c r="I107" s="26" t="s">
        <v>322</v>
      </c>
      <c r="J107" s="26" t="s">
        <v>326</v>
      </c>
      <c r="K107" s="26" t="s">
        <v>166</v>
      </c>
      <c r="L107" s="26" t="s">
        <v>330</v>
      </c>
      <c r="M107" s="9">
        <v>50</v>
      </c>
      <c r="N107" s="11">
        <v>64.72</v>
      </c>
      <c r="O107" s="10">
        <f t="shared" si="7"/>
        <v>3236</v>
      </c>
      <c r="P107" s="26" t="s">
        <v>177</v>
      </c>
      <c r="Q107" s="26" t="s">
        <v>0</v>
      </c>
      <c r="R107" s="9">
        <f t="shared" si="9"/>
        <v>50</v>
      </c>
    </row>
    <row r="108" spans="1:18" ht="34.5" x14ac:dyDescent="0.25">
      <c r="B108" s="13">
        <f t="shared" si="6"/>
        <v>101</v>
      </c>
      <c r="C108" s="12">
        <v>45792</v>
      </c>
      <c r="D108" s="25">
        <v>2025</v>
      </c>
      <c r="E108" s="26" t="s">
        <v>16</v>
      </c>
      <c r="F108" s="26" t="s">
        <v>329</v>
      </c>
      <c r="G108" s="26" t="s">
        <v>328</v>
      </c>
      <c r="H108" s="26" t="s">
        <v>327</v>
      </c>
      <c r="I108" s="26" t="s">
        <v>322</v>
      </c>
      <c r="J108" s="26" t="s">
        <v>326</v>
      </c>
      <c r="K108" s="26" t="s">
        <v>166</v>
      </c>
      <c r="L108" s="26" t="s">
        <v>325</v>
      </c>
      <c r="M108" s="9">
        <v>50</v>
      </c>
      <c r="N108" s="11">
        <v>67.540000000000006</v>
      </c>
      <c r="O108" s="10">
        <f t="shared" si="7"/>
        <v>3377.0000000000005</v>
      </c>
      <c r="P108" s="26" t="s">
        <v>177</v>
      </c>
      <c r="Q108" s="26" t="s">
        <v>0</v>
      </c>
      <c r="R108" s="9">
        <f t="shared" si="9"/>
        <v>50</v>
      </c>
    </row>
    <row r="109" spans="1:18" ht="34.5" customHeight="1" x14ac:dyDescent="0.25">
      <c r="B109" s="13">
        <f t="shared" si="6"/>
        <v>102</v>
      </c>
      <c r="C109" s="12">
        <v>45792</v>
      </c>
      <c r="D109" s="25">
        <v>2025</v>
      </c>
      <c r="E109" s="26" t="s">
        <v>4</v>
      </c>
      <c r="F109" s="26" t="s">
        <v>4</v>
      </c>
      <c r="G109" s="26" t="s">
        <v>324</v>
      </c>
      <c r="H109" s="26" t="s">
        <v>323</v>
      </c>
      <c r="I109" s="26" t="s">
        <v>322</v>
      </c>
      <c r="J109" s="26" t="s">
        <v>321</v>
      </c>
      <c r="K109" s="26" t="s">
        <v>165</v>
      </c>
      <c r="L109" s="26" t="s">
        <v>111</v>
      </c>
      <c r="M109" s="32">
        <v>50</v>
      </c>
      <c r="N109" s="34">
        <v>318</v>
      </c>
      <c r="O109" s="33">
        <f t="shared" si="7"/>
        <v>15900</v>
      </c>
      <c r="P109" s="26" t="s">
        <v>110</v>
      </c>
      <c r="Q109" s="26" t="s">
        <v>0</v>
      </c>
      <c r="R109" s="32">
        <v>158</v>
      </c>
    </row>
    <row r="110" spans="1:18" ht="34.5" customHeight="1" x14ac:dyDescent="0.25">
      <c r="B110" s="13">
        <f t="shared" si="6"/>
        <v>103</v>
      </c>
      <c r="C110" s="12">
        <v>45792</v>
      </c>
      <c r="D110" s="25">
        <v>2025</v>
      </c>
      <c r="E110" s="26" t="s">
        <v>4</v>
      </c>
      <c r="F110" s="26" t="s">
        <v>33</v>
      </c>
      <c r="G110" s="26" t="s">
        <v>33</v>
      </c>
      <c r="H110" s="26" t="s">
        <v>320</v>
      </c>
      <c r="I110" s="26" t="s">
        <v>270</v>
      </c>
      <c r="J110" s="26" t="s">
        <v>159</v>
      </c>
      <c r="K110" s="26" t="s">
        <v>164</v>
      </c>
      <c r="L110" s="26" t="s">
        <v>111</v>
      </c>
      <c r="M110" s="32">
        <v>50</v>
      </c>
      <c r="N110" s="34">
        <v>318</v>
      </c>
      <c r="O110" s="33">
        <f t="shared" si="7"/>
        <v>15900</v>
      </c>
      <c r="P110" s="26" t="s">
        <v>110</v>
      </c>
      <c r="Q110" s="26" t="s">
        <v>0</v>
      </c>
      <c r="R110" s="32">
        <v>158</v>
      </c>
    </row>
    <row r="111" spans="1:18" ht="34.5" customHeight="1" x14ac:dyDescent="0.25">
      <c r="B111" s="13">
        <f t="shared" si="6"/>
        <v>104</v>
      </c>
      <c r="C111" s="12">
        <v>45792</v>
      </c>
      <c r="D111" s="25">
        <v>2025</v>
      </c>
      <c r="E111" s="26" t="s">
        <v>4</v>
      </c>
      <c r="F111" s="26" t="s">
        <v>226</v>
      </c>
      <c r="G111" s="26" t="s">
        <v>226</v>
      </c>
      <c r="H111" s="26" t="s">
        <v>319</v>
      </c>
      <c r="I111" s="26" t="s">
        <v>150</v>
      </c>
      <c r="J111" s="26" t="s">
        <v>318</v>
      </c>
      <c r="K111" s="26" t="s">
        <v>163</v>
      </c>
      <c r="L111" s="26" t="s">
        <v>64</v>
      </c>
      <c r="M111" s="9">
        <v>25</v>
      </c>
      <c r="N111" s="11">
        <v>5325</v>
      </c>
      <c r="O111" s="10">
        <f t="shared" si="7"/>
        <v>133125</v>
      </c>
      <c r="P111" s="26" t="s">
        <v>62</v>
      </c>
      <c r="Q111" s="26" t="s">
        <v>0</v>
      </c>
      <c r="R111" s="9">
        <v>1</v>
      </c>
    </row>
    <row r="112" spans="1:18" ht="34.5" customHeight="1" x14ac:dyDescent="0.25">
      <c r="B112" s="13">
        <f t="shared" si="6"/>
        <v>105</v>
      </c>
      <c r="C112" s="12">
        <v>45792</v>
      </c>
      <c r="D112" s="25">
        <v>2025</v>
      </c>
      <c r="E112" s="26" t="s">
        <v>4</v>
      </c>
      <c r="F112" s="26" t="s">
        <v>226</v>
      </c>
      <c r="G112" s="26" t="s">
        <v>226</v>
      </c>
      <c r="H112" s="26" t="s">
        <v>319</v>
      </c>
      <c r="I112" s="26" t="s">
        <v>150</v>
      </c>
      <c r="J112" s="26" t="s">
        <v>318</v>
      </c>
      <c r="K112" s="26" t="s">
        <v>163</v>
      </c>
      <c r="L112" s="26" t="s">
        <v>63</v>
      </c>
      <c r="M112" s="9">
        <v>1</v>
      </c>
      <c r="N112" s="11">
        <v>3579</v>
      </c>
      <c r="O112" s="10">
        <f t="shared" si="7"/>
        <v>3579</v>
      </c>
      <c r="P112" s="26" t="s">
        <v>62</v>
      </c>
      <c r="Q112" s="26" t="s">
        <v>0</v>
      </c>
      <c r="R112" s="9">
        <v>1</v>
      </c>
    </row>
    <row r="113" spans="2:19" ht="34.5" customHeight="1" x14ac:dyDescent="0.25">
      <c r="B113" s="13">
        <f t="shared" si="6"/>
        <v>106</v>
      </c>
      <c r="C113" s="12">
        <v>45792</v>
      </c>
      <c r="D113" s="25">
        <v>2025</v>
      </c>
      <c r="E113" s="26" t="s">
        <v>4</v>
      </c>
      <c r="F113" s="26" t="s">
        <v>226</v>
      </c>
      <c r="G113" s="26" t="s">
        <v>226</v>
      </c>
      <c r="H113" s="26" t="s">
        <v>319</v>
      </c>
      <c r="I113" s="26" t="s">
        <v>150</v>
      </c>
      <c r="J113" s="26" t="s">
        <v>318</v>
      </c>
      <c r="K113" s="26" t="s">
        <v>163</v>
      </c>
      <c r="L113" s="26" t="s">
        <v>61</v>
      </c>
      <c r="M113" s="9">
        <v>13</v>
      </c>
      <c r="N113" s="11">
        <v>1500</v>
      </c>
      <c r="O113" s="10">
        <f t="shared" si="7"/>
        <v>19500</v>
      </c>
      <c r="P113" s="26" t="s">
        <v>60</v>
      </c>
      <c r="Q113" s="26" t="s">
        <v>0</v>
      </c>
      <c r="R113" s="9">
        <v>1</v>
      </c>
    </row>
    <row r="114" spans="2:19" ht="34.5" customHeight="1" x14ac:dyDescent="0.25">
      <c r="B114" s="13">
        <f t="shared" si="6"/>
        <v>107</v>
      </c>
      <c r="C114" s="12">
        <v>45792</v>
      </c>
      <c r="D114" s="25">
        <v>2025</v>
      </c>
      <c r="E114" s="26" t="s">
        <v>4</v>
      </c>
      <c r="F114" s="26" t="s">
        <v>317</v>
      </c>
      <c r="G114" s="26" t="s">
        <v>317</v>
      </c>
      <c r="H114" s="26" t="s">
        <v>316</v>
      </c>
      <c r="I114" s="26" t="s">
        <v>54</v>
      </c>
      <c r="J114" s="26" t="s">
        <v>315</v>
      </c>
      <c r="K114" s="26" t="s">
        <v>162</v>
      </c>
      <c r="L114" s="26" t="s">
        <v>64</v>
      </c>
      <c r="M114" s="9">
        <v>25</v>
      </c>
      <c r="N114" s="11">
        <v>5325</v>
      </c>
      <c r="O114" s="10">
        <f t="shared" si="7"/>
        <v>133125</v>
      </c>
      <c r="P114" s="26" t="s">
        <v>62</v>
      </c>
      <c r="Q114" s="26" t="s">
        <v>0</v>
      </c>
      <c r="R114" s="9">
        <v>1</v>
      </c>
    </row>
    <row r="115" spans="2:19" ht="34.5" customHeight="1" x14ac:dyDescent="0.25">
      <c r="B115" s="13">
        <f t="shared" si="6"/>
        <v>108</v>
      </c>
      <c r="C115" s="12">
        <v>45792</v>
      </c>
      <c r="D115" s="25">
        <v>2025</v>
      </c>
      <c r="E115" s="26" t="s">
        <v>4</v>
      </c>
      <c r="F115" s="26" t="s">
        <v>317</v>
      </c>
      <c r="G115" s="26" t="s">
        <v>317</v>
      </c>
      <c r="H115" s="26" t="s">
        <v>316</v>
      </c>
      <c r="I115" s="26" t="s">
        <v>54</v>
      </c>
      <c r="J115" s="26" t="s">
        <v>315</v>
      </c>
      <c r="K115" s="26" t="s">
        <v>162</v>
      </c>
      <c r="L115" s="26" t="s">
        <v>63</v>
      </c>
      <c r="M115" s="9">
        <v>1</v>
      </c>
      <c r="N115" s="11">
        <v>3579</v>
      </c>
      <c r="O115" s="10">
        <f t="shared" si="7"/>
        <v>3579</v>
      </c>
      <c r="P115" s="26" t="s">
        <v>62</v>
      </c>
      <c r="Q115" s="26" t="s">
        <v>0</v>
      </c>
      <c r="R115" s="9">
        <v>1</v>
      </c>
    </row>
    <row r="116" spans="2:19" ht="34.5" customHeight="1" x14ac:dyDescent="0.25">
      <c r="B116" s="13">
        <f t="shared" si="6"/>
        <v>109</v>
      </c>
      <c r="C116" s="12">
        <v>45792</v>
      </c>
      <c r="D116" s="25">
        <v>2025</v>
      </c>
      <c r="E116" s="26" t="s">
        <v>4</v>
      </c>
      <c r="F116" s="26" t="s">
        <v>317</v>
      </c>
      <c r="G116" s="26" t="s">
        <v>317</v>
      </c>
      <c r="H116" s="26" t="s">
        <v>316</v>
      </c>
      <c r="I116" s="26" t="s">
        <v>54</v>
      </c>
      <c r="J116" s="26" t="s">
        <v>315</v>
      </c>
      <c r="K116" s="26" t="s">
        <v>162</v>
      </c>
      <c r="L116" s="26" t="s">
        <v>61</v>
      </c>
      <c r="M116" s="9">
        <v>13</v>
      </c>
      <c r="N116" s="11">
        <v>1500</v>
      </c>
      <c r="O116" s="10">
        <f t="shared" si="7"/>
        <v>19500</v>
      </c>
      <c r="P116" s="26" t="s">
        <v>60</v>
      </c>
      <c r="Q116" s="26" t="s">
        <v>0</v>
      </c>
      <c r="R116" s="9">
        <v>1</v>
      </c>
    </row>
    <row r="117" spans="2:19" s="28" customFormat="1" ht="34.5" customHeight="1" x14ac:dyDescent="0.25">
      <c r="B117" s="13">
        <f t="shared" si="6"/>
        <v>110</v>
      </c>
      <c r="C117" s="12">
        <v>45792</v>
      </c>
      <c r="D117" s="25">
        <v>2025</v>
      </c>
      <c r="E117" s="26" t="s">
        <v>4</v>
      </c>
      <c r="F117" s="26" t="s">
        <v>314</v>
      </c>
      <c r="G117" s="26" t="s">
        <v>313</v>
      </c>
      <c r="H117" s="26" t="s">
        <v>312</v>
      </c>
      <c r="I117" s="26" t="s">
        <v>18</v>
      </c>
      <c r="J117" s="26" t="s">
        <v>311</v>
      </c>
      <c r="K117" s="26" t="s">
        <v>161</v>
      </c>
      <c r="L117" s="26" t="s">
        <v>195</v>
      </c>
      <c r="M117" s="9">
        <v>150</v>
      </c>
      <c r="N117" s="11">
        <v>55</v>
      </c>
      <c r="O117" s="10">
        <f t="shared" si="7"/>
        <v>8250</v>
      </c>
      <c r="P117" s="26" t="s">
        <v>59</v>
      </c>
      <c r="Q117" s="30" t="s">
        <v>0</v>
      </c>
      <c r="R117" s="9">
        <f>+M117/10</f>
        <v>15</v>
      </c>
    </row>
    <row r="118" spans="2:19" s="28" customFormat="1" ht="34.5" customHeight="1" x14ac:dyDescent="0.25">
      <c r="B118" s="13">
        <f t="shared" si="6"/>
        <v>111</v>
      </c>
      <c r="C118" s="12">
        <v>45792</v>
      </c>
      <c r="D118" s="25">
        <v>2025</v>
      </c>
      <c r="E118" s="26" t="s">
        <v>4</v>
      </c>
      <c r="F118" s="26" t="s">
        <v>314</v>
      </c>
      <c r="G118" s="26" t="s">
        <v>313</v>
      </c>
      <c r="H118" s="26" t="s">
        <v>312</v>
      </c>
      <c r="I118" s="26" t="s">
        <v>18</v>
      </c>
      <c r="J118" s="26" t="s">
        <v>311</v>
      </c>
      <c r="K118" s="26" t="s">
        <v>161</v>
      </c>
      <c r="L118" s="26" t="s">
        <v>172</v>
      </c>
      <c r="M118" s="9">
        <v>200</v>
      </c>
      <c r="N118" s="11">
        <v>95</v>
      </c>
      <c r="O118" s="10">
        <f t="shared" si="7"/>
        <v>19000</v>
      </c>
      <c r="P118" s="26" t="s">
        <v>59</v>
      </c>
      <c r="Q118" s="30" t="s">
        <v>0</v>
      </c>
      <c r="R118" s="9">
        <f>+M118/10</f>
        <v>20</v>
      </c>
    </row>
    <row r="119" spans="2:19" s="28" customFormat="1" ht="34.5" customHeight="1" x14ac:dyDescent="0.25">
      <c r="B119" s="13">
        <f t="shared" si="6"/>
        <v>112</v>
      </c>
      <c r="C119" s="12">
        <v>45792</v>
      </c>
      <c r="D119" s="25">
        <v>2025</v>
      </c>
      <c r="E119" s="26" t="s">
        <v>4</v>
      </c>
      <c r="F119" s="26" t="s">
        <v>233</v>
      </c>
      <c r="G119" s="26" t="s">
        <v>232</v>
      </c>
      <c r="H119" s="26" t="s">
        <v>231</v>
      </c>
      <c r="I119" s="26" t="s">
        <v>18</v>
      </c>
      <c r="J119" s="26" t="s">
        <v>230</v>
      </c>
      <c r="K119" s="26" t="s">
        <v>158</v>
      </c>
      <c r="L119" s="26" t="s">
        <v>172</v>
      </c>
      <c r="M119" s="9">
        <v>300</v>
      </c>
      <c r="N119" s="11">
        <v>95</v>
      </c>
      <c r="O119" s="10">
        <f t="shared" si="7"/>
        <v>28500</v>
      </c>
      <c r="P119" s="26" t="s">
        <v>59</v>
      </c>
      <c r="Q119" s="30" t="s">
        <v>0</v>
      </c>
      <c r="R119" s="9">
        <f>+M119/10</f>
        <v>30</v>
      </c>
    </row>
    <row r="120" spans="2:19" s="28" customFormat="1" ht="34.5" customHeight="1" x14ac:dyDescent="0.25">
      <c r="B120" s="13">
        <f t="shared" si="6"/>
        <v>113</v>
      </c>
      <c r="C120" s="12">
        <v>45793</v>
      </c>
      <c r="D120" s="25">
        <v>2025</v>
      </c>
      <c r="E120" s="26" t="s">
        <v>4</v>
      </c>
      <c r="F120" s="26" t="s">
        <v>4</v>
      </c>
      <c r="G120" s="26" t="s">
        <v>310</v>
      </c>
      <c r="H120" s="26" t="s">
        <v>309</v>
      </c>
      <c r="I120" s="26" t="s">
        <v>18</v>
      </c>
      <c r="J120" s="26" t="s">
        <v>308</v>
      </c>
      <c r="K120" s="26" t="s">
        <v>157</v>
      </c>
      <c r="L120" s="26" t="s">
        <v>124</v>
      </c>
      <c r="M120" s="9">
        <v>50</v>
      </c>
      <c r="N120" s="11">
        <v>570</v>
      </c>
      <c r="O120" s="10">
        <f t="shared" si="7"/>
        <v>28500</v>
      </c>
      <c r="P120" s="26" t="s">
        <v>79</v>
      </c>
      <c r="Q120" s="30" t="s">
        <v>0</v>
      </c>
      <c r="R120" s="9">
        <f>+M120*8</f>
        <v>400</v>
      </c>
    </row>
    <row r="121" spans="2:19" s="29" customFormat="1" ht="34.5" customHeight="1" x14ac:dyDescent="0.25">
      <c r="B121" s="13">
        <f t="shared" si="6"/>
        <v>114</v>
      </c>
      <c r="C121" s="36">
        <v>45793</v>
      </c>
      <c r="D121" s="37">
        <v>2025</v>
      </c>
      <c r="E121" s="31" t="s">
        <v>4</v>
      </c>
      <c r="F121" s="31" t="s">
        <v>4</v>
      </c>
      <c r="G121" s="31" t="s">
        <v>305</v>
      </c>
      <c r="H121" s="31" t="s">
        <v>304</v>
      </c>
      <c r="I121" s="31" t="s">
        <v>127</v>
      </c>
      <c r="J121" s="31" t="s">
        <v>303</v>
      </c>
      <c r="K121" s="31" t="s">
        <v>156</v>
      </c>
      <c r="L121" s="26" t="s">
        <v>138</v>
      </c>
      <c r="M121" s="9">
        <v>50</v>
      </c>
      <c r="N121" s="11">
        <v>1125</v>
      </c>
      <c r="O121" s="10">
        <f t="shared" si="7"/>
        <v>56250</v>
      </c>
      <c r="P121" s="26" t="s">
        <v>137</v>
      </c>
      <c r="Q121" s="26" t="s">
        <v>0</v>
      </c>
      <c r="R121" s="9">
        <f>M121*5</f>
        <v>250</v>
      </c>
    </row>
    <row r="122" spans="2:19" s="29" customFormat="1" ht="34.5" customHeight="1" x14ac:dyDescent="0.25">
      <c r="B122" s="13">
        <f t="shared" si="6"/>
        <v>115</v>
      </c>
      <c r="C122" s="36">
        <v>45793</v>
      </c>
      <c r="D122" s="37">
        <v>2025</v>
      </c>
      <c r="E122" s="31" t="s">
        <v>4</v>
      </c>
      <c r="F122" s="26" t="s">
        <v>269</v>
      </c>
      <c r="G122" s="26" t="s">
        <v>302</v>
      </c>
      <c r="H122" s="26" t="s">
        <v>301</v>
      </c>
      <c r="I122" s="26" t="s">
        <v>18</v>
      </c>
      <c r="J122" s="26" t="s">
        <v>300</v>
      </c>
      <c r="K122" s="26" t="s">
        <v>155</v>
      </c>
      <c r="L122" s="26" t="s">
        <v>57</v>
      </c>
      <c r="M122" s="9">
        <v>30</v>
      </c>
      <c r="N122" s="11">
        <v>975</v>
      </c>
      <c r="O122" s="10">
        <f t="shared" si="7"/>
        <v>29250</v>
      </c>
      <c r="P122" s="26" t="s">
        <v>56</v>
      </c>
      <c r="Q122" s="26" t="s">
        <v>0</v>
      </c>
      <c r="R122" s="9">
        <f>+M122*5</f>
        <v>150</v>
      </c>
    </row>
    <row r="123" spans="2:19" s="29" customFormat="1" ht="34.5" customHeight="1" x14ac:dyDescent="0.25">
      <c r="B123" s="13">
        <f t="shared" si="6"/>
        <v>116</v>
      </c>
      <c r="C123" s="36">
        <v>45793</v>
      </c>
      <c r="D123" s="37">
        <v>2025</v>
      </c>
      <c r="E123" s="31" t="s">
        <v>4</v>
      </c>
      <c r="F123" s="26" t="s">
        <v>49</v>
      </c>
      <c r="G123" s="26" t="s">
        <v>299</v>
      </c>
      <c r="H123" s="26" t="s">
        <v>298</v>
      </c>
      <c r="I123" s="26" t="s">
        <v>83</v>
      </c>
      <c r="J123" s="26" t="s">
        <v>297</v>
      </c>
      <c r="K123" s="26" t="s">
        <v>296</v>
      </c>
      <c r="L123" s="26" t="s">
        <v>57</v>
      </c>
      <c r="M123" s="9">
        <v>30</v>
      </c>
      <c r="N123" s="11">
        <v>975</v>
      </c>
      <c r="O123" s="10">
        <f t="shared" si="7"/>
        <v>29250</v>
      </c>
      <c r="P123" s="26" t="s">
        <v>56</v>
      </c>
      <c r="Q123" s="26" t="s">
        <v>0</v>
      </c>
      <c r="R123" s="9">
        <f>+M123*5</f>
        <v>150</v>
      </c>
    </row>
    <row r="124" spans="2:19" s="29" customFormat="1" ht="34.5" customHeight="1" x14ac:dyDescent="0.25">
      <c r="B124" s="13">
        <f t="shared" si="6"/>
        <v>117</v>
      </c>
      <c r="C124" s="36">
        <v>45793</v>
      </c>
      <c r="D124" s="37">
        <v>2025</v>
      </c>
      <c r="E124" s="31" t="s">
        <v>4</v>
      </c>
      <c r="F124" s="26" t="s">
        <v>4</v>
      </c>
      <c r="G124" s="26" t="s">
        <v>295</v>
      </c>
      <c r="H124" s="26" t="s">
        <v>294</v>
      </c>
      <c r="I124" s="26" t="s">
        <v>13</v>
      </c>
      <c r="J124" s="26" t="s">
        <v>293</v>
      </c>
      <c r="K124" s="26" t="s">
        <v>154</v>
      </c>
      <c r="L124" s="26" t="s">
        <v>57</v>
      </c>
      <c r="M124" s="9">
        <v>30</v>
      </c>
      <c r="N124" s="11">
        <v>975</v>
      </c>
      <c r="O124" s="10">
        <f t="shared" si="7"/>
        <v>29250</v>
      </c>
      <c r="P124" s="26" t="s">
        <v>56</v>
      </c>
      <c r="Q124" s="26" t="s">
        <v>0</v>
      </c>
      <c r="R124" s="9">
        <f>+M124*5</f>
        <v>150</v>
      </c>
    </row>
    <row r="125" spans="2:19" s="29" customFormat="1" ht="34.5" customHeight="1" x14ac:dyDescent="0.25">
      <c r="B125" s="13">
        <f t="shared" si="6"/>
        <v>118</v>
      </c>
      <c r="C125" s="36">
        <v>45793</v>
      </c>
      <c r="D125" s="37">
        <v>2025</v>
      </c>
      <c r="E125" s="31" t="s">
        <v>4</v>
      </c>
      <c r="F125" s="26" t="s">
        <v>292</v>
      </c>
      <c r="G125" s="26" t="s">
        <v>292</v>
      </c>
      <c r="H125" s="26" t="s">
        <v>291</v>
      </c>
      <c r="I125" s="26" t="s">
        <v>3</v>
      </c>
      <c r="J125" s="26" t="s">
        <v>290</v>
      </c>
      <c r="K125" s="26" t="s">
        <v>289</v>
      </c>
      <c r="L125" s="26" t="s">
        <v>57</v>
      </c>
      <c r="M125" s="9">
        <v>30</v>
      </c>
      <c r="N125" s="11">
        <v>975</v>
      </c>
      <c r="O125" s="10">
        <f t="shared" si="7"/>
        <v>29250</v>
      </c>
      <c r="P125" s="26" t="s">
        <v>56</v>
      </c>
      <c r="Q125" s="26" t="s">
        <v>0</v>
      </c>
      <c r="R125" s="9">
        <f>+M125*5</f>
        <v>150</v>
      </c>
    </row>
    <row r="126" spans="2:19" ht="34.5" customHeight="1" x14ac:dyDescent="0.25">
      <c r="B126" s="13">
        <f t="shared" si="6"/>
        <v>119</v>
      </c>
      <c r="C126" s="36">
        <v>45793</v>
      </c>
      <c r="D126" s="25">
        <v>2025</v>
      </c>
      <c r="E126" s="31" t="s">
        <v>4</v>
      </c>
      <c r="F126" s="31" t="s">
        <v>4</v>
      </c>
      <c r="G126" s="26" t="s">
        <v>288</v>
      </c>
      <c r="H126" s="26" t="s">
        <v>287</v>
      </c>
      <c r="I126" s="26" t="s">
        <v>18</v>
      </c>
      <c r="J126" s="26" t="s">
        <v>286</v>
      </c>
      <c r="K126" s="26" t="s">
        <v>153</v>
      </c>
      <c r="L126" s="26" t="s">
        <v>130</v>
      </c>
      <c r="M126" s="9">
        <v>50</v>
      </c>
      <c r="N126" s="11">
        <v>845.11</v>
      </c>
      <c r="O126" s="10">
        <v>67608.800000000003</v>
      </c>
      <c r="P126" s="26" t="s">
        <v>44</v>
      </c>
      <c r="Q126" s="26" t="s">
        <v>0</v>
      </c>
      <c r="R126" s="9">
        <v>158</v>
      </c>
      <c r="S126" s="22" t="s">
        <v>134</v>
      </c>
    </row>
    <row r="127" spans="2:19" ht="34.5" customHeight="1" x14ac:dyDescent="0.25">
      <c r="B127" s="13">
        <f t="shared" si="6"/>
        <v>120</v>
      </c>
      <c r="C127" s="36">
        <v>45793</v>
      </c>
      <c r="D127" s="25">
        <v>2025</v>
      </c>
      <c r="E127" s="31" t="s">
        <v>4</v>
      </c>
      <c r="F127" s="31" t="s">
        <v>4</v>
      </c>
      <c r="G127" s="26" t="s">
        <v>288</v>
      </c>
      <c r="H127" s="26" t="s">
        <v>287</v>
      </c>
      <c r="I127" s="26" t="s">
        <v>18</v>
      </c>
      <c r="J127" s="26" t="s">
        <v>286</v>
      </c>
      <c r="K127" s="26" t="s">
        <v>153</v>
      </c>
      <c r="L127" s="26" t="s">
        <v>129</v>
      </c>
      <c r="M127" s="9">
        <v>50</v>
      </c>
      <c r="N127" s="11">
        <v>619.77</v>
      </c>
      <c r="O127" s="10">
        <v>263402.25</v>
      </c>
      <c r="P127" s="26" t="s">
        <v>44</v>
      </c>
      <c r="Q127" s="26" t="s">
        <v>0</v>
      </c>
      <c r="R127" s="9">
        <v>42.5</v>
      </c>
      <c r="S127" s="22" t="s">
        <v>134</v>
      </c>
    </row>
    <row r="128" spans="2:19" ht="34.5" customHeight="1" x14ac:dyDescent="0.25">
      <c r="B128" s="13">
        <f t="shared" si="6"/>
        <v>121</v>
      </c>
      <c r="C128" s="36">
        <v>45793</v>
      </c>
      <c r="D128" s="25">
        <v>2025</v>
      </c>
      <c r="E128" s="31" t="s">
        <v>4</v>
      </c>
      <c r="F128" s="31" t="s">
        <v>4</v>
      </c>
      <c r="G128" s="26" t="s">
        <v>288</v>
      </c>
      <c r="H128" s="26" t="s">
        <v>287</v>
      </c>
      <c r="I128" s="26" t="s">
        <v>18</v>
      </c>
      <c r="J128" s="26" t="s">
        <v>286</v>
      </c>
      <c r="K128" s="26" t="s">
        <v>153</v>
      </c>
      <c r="L128" s="26" t="s">
        <v>45</v>
      </c>
      <c r="M128" s="9">
        <v>200</v>
      </c>
      <c r="N128" s="11">
        <v>429.25</v>
      </c>
      <c r="O128" s="10">
        <v>190157.75</v>
      </c>
      <c r="P128" s="26" t="s">
        <v>44</v>
      </c>
      <c r="Q128" s="26" t="s">
        <v>0</v>
      </c>
      <c r="R128" s="9">
        <v>1100</v>
      </c>
      <c r="S128" s="22" t="s">
        <v>134</v>
      </c>
    </row>
    <row r="129" spans="2:19" ht="34.5" customHeight="1" x14ac:dyDescent="0.25">
      <c r="B129" s="13">
        <f t="shared" si="6"/>
        <v>122</v>
      </c>
      <c r="C129" s="36">
        <v>45793</v>
      </c>
      <c r="D129" s="25">
        <v>2025</v>
      </c>
      <c r="E129" s="31" t="s">
        <v>4</v>
      </c>
      <c r="F129" s="31" t="s">
        <v>4</v>
      </c>
      <c r="G129" s="26" t="s">
        <v>288</v>
      </c>
      <c r="H129" s="26" t="s">
        <v>287</v>
      </c>
      <c r="I129" s="26" t="s">
        <v>18</v>
      </c>
      <c r="J129" s="26" t="s">
        <v>286</v>
      </c>
      <c r="K129" s="26" t="s">
        <v>153</v>
      </c>
      <c r="L129" s="26" t="s">
        <v>149</v>
      </c>
      <c r="M129" s="9">
        <v>200</v>
      </c>
      <c r="N129" s="11">
        <v>299.56</v>
      </c>
      <c r="O129" s="10">
        <v>114731.48</v>
      </c>
      <c r="P129" s="26" t="s">
        <v>44</v>
      </c>
      <c r="Q129" s="26" t="s">
        <v>0</v>
      </c>
      <c r="R129" s="9">
        <v>38.299999999999997</v>
      </c>
      <c r="S129" s="22" t="s">
        <v>134</v>
      </c>
    </row>
    <row r="130" spans="2:19" ht="34.5" customHeight="1" x14ac:dyDescent="0.25">
      <c r="B130" s="13">
        <f t="shared" si="6"/>
        <v>123</v>
      </c>
      <c r="C130" s="36">
        <v>45793</v>
      </c>
      <c r="D130" s="25">
        <v>2025</v>
      </c>
      <c r="E130" s="31" t="s">
        <v>4</v>
      </c>
      <c r="F130" s="31" t="s">
        <v>4</v>
      </c>
      <c r="G130" s="26" t="s">
        <v>285</v>
      </c>
      <c r="H130" s="26" t="s">
        <v>284</v>
      </c>
      <c r="I130" s="26" t="s">
        <v>18</v>
      </c>
      <c r="J130" s="26" t="s">
        <v>283</v>
      </c>
      <c r="K130" s="26" t="s">
        <v>152</v>
      </c>
      <c r="L130" s="26" t="s">
        <v>130</v>
      </c>
      <c r="M130" s="9">
        <v>50</v>
      </c>
      <c r="N130" s="11">
        <v>845.11</v>
      </c>
      <c r="O130" s="10">
        <v>67608.800000000003</v>
      </c>
      <c r="P130" s="26" t="s">
        <v>44</v>
      </c>
      <c r="Q130" s="26" t="s">
        <v>0</v>
      </c>
      <c r="R130" s="9">
        <v>158</v>
      </c>
    </row>
    <row r="131" spans="2:19" s="3" customFormat="1" ht="34.5" customHeight="1" x14ac:dyDescent="0.25">
      <c r="B131" s="13">
        <f t="shared" si="6"/>
        <v>124</v>
      </c>
      <c r="C131" s="35">
        <v>45792</v>
      </c>
      <c r="D131" s="25">
        <v>2025</v>
      </c>
      <c r="E131" s="26" t="s">
        <v>4</v>
      </c>
      <c r="F131" s="26" t="s">
        <v>4</v>
      </c>
      <c r="G131" s="26" t="s">
        <v>282</v>
      </c>
      <c r="H131" s="26" t="s">
        <v>281</v>
      </c>
      <c r="I131" s="26" t="s">
        <v>18</v>
      </c>
      <c r="J131" s="26" t="s">
        <v>280</v>
      </c>
      <c r="K131" s="26" t="s">
        <v>279</v>
      </c>
      <c r="L131" s="26" t="s">
        <v>68</v>
      </c>
      <c r="M131" s="32">
        <v>50</v>
      </c>
      <c r="N131" s="34">
        <v>248</v>
      </c>
      <c r="O131" s="33">
        <f>+M131*N131</f>
        <v>12400</v>
      </c>
      <c r="P131" s="26" t="s">
        <v>67</v>
      </c>
      <c r="Q131" s="26" t="s">
        <v>5</v>
      </c>
      <c r="R131" s="32">
        <f>M131</f>
        <v>50</v>
      </c>
    </row>
    <row r="132" spans="2:19" s="3" customFormat="1" ht="34.5" customHeight="1" x14ac:dyDescent="0.25">
      <c r="B132" s="13">
        <f t="shared" si="6"/>
        <v>125</v>
      </c>
      <c r="C132" s="35">
        <v>45796</v>
      </c>
      <c r="D132" s="25">
        <v>2025</v>
      </c>
      <c r="E132" s="26" t="s">
        <v>4</v>
      </c>
      <c r="F132" s="26" t="s">
        <v>269</v>
      </c>
      <c r="G132" s="26" t="s">
        <v>278</v>
      </c>
      <c r="H132" s="26" t="s">
        <v>277</v>
      </c>
      <c r="I132" s="26" t="s">
        <v>276</v>
      </c>
      <c r="J132" s="26" t="s">
        <v>275</v>
      </c>
      <c r="K132" s="26" t="s">
        <v>274</v>
      </c>
      <c r="L132" s="26" t="s">
        <v>68</v>
      </c>
      <c r="M132" s="32">
        <v>75</v>
      </c>
      <c r="N132" s="34">
        <v>248</v>
      </c>
      <c r="O132" s="33">
        <f>+M132*N132</f>
        <v>18600</v>
      </c>
      <c r="P132" s="26" t="s">
        <v>67</v>
      </c>
      <c r="Q132" s="26" t="s">
        <v>5</v>
      </c>
      <c r="R132" s="32">
        <f>M132</f>
        <v>75</v>
      </c>
    </row>
    <row r="133" spans="2:19" s="29" customFormat="1" ht="34.5" customHeight="1" x14ac:dyDescent="0.25">
      <c r="B133" s="13">
        <f t="shared" si="6"/>
        <v>126</v>
      </c>
      <c r="C133" s="36">
        <v>45796</v>
      </c>
      <c r="D133" s="25">
        <v>2025</v>
      </c>
      <c r="E133" s="31" t="s">
        <v>4</v>
      </c>
      <c r="F133" s="26" t="s">
        <v>49</v>
      </c>
      <c r="G133" s="26" t="s">
        <v>273</v>
      </c>
      <c r="H133" s="26" t="s">
        <v>272</v>
      </c>
      <c r="I133" s="26" t="s">
        <v>18</v>
      </c>
      <c r="J133" s="26" t="s">
        <v>271</v>
      </c>
      <c r="K133" s="26" t="s">
        <v>148</v>
      </c>
      <c r="L133" s="26" t="s">
        <v>57</v>
      </c>
      <c r="M133" s="9">
        <v>21</v>
      </c>
      <c r="N133" s="11">
        <v>975</v>
      </c>
      <c r="O133" s="10">
        <f>+M133*N133</f>
        <v>20475</v>
      </c>
      <c r="P133" s="26" t="s">
        <v>56</v>
      </c>
      <c r="Q133" s="26" t="s">
        <v>0</v>
      </c>
      <c r="R133" s="9">
        <f>+M133*5</f>
        <v>105</v>
      </c>
    </row>
    <row r="134" spans="2:19" s="3" customFormat="1" ht="34.5" customHeight="1" x14ac:dyDescent="0.25">
      <c r="B134" s="13">
        <f t="shared" si="6"/>
        <v>127</v>
      </c>
      <c r="C134" s="36">
        <v>45796</v>
      </c>
      <c r="D134" s="25">
        <v>2025</v>
      </c>
      <c r="E134" s="31" t="s">
        <v>4</v>
      </c>
      <c r="F134" s="26" t="s">
        <v>33</v>
      </c>
      <c r="G134" s="26" t="s">
        <v>33</v>
      </c>
      <c r="H134" s="26" t="s">
        <v>160</v>
      </c>
      <c r="I134" s="26" t="s">
        <v>270</v>
      </c>
      <c r="J134" s="26" t="s">
        <v>159</v>
      </c>
      <c r="K134" s="26" t="s">
        <v>147</v>
      </c>
      <c r="L134" s="26" t="s">
        <v>48</v>
      </c>
      <c r="M134" s="9">
        <v>200</v>
      </c>
      <c r="N134" s="11">
        <v>205</v>
      </c>
      <c r="O134" s="10">
        <f>+M134*N134</f>
        <v>41000</v>
      </c>
      <c r="P134" s="26" t="s">
        <v>47</v>
      </c>
      <c r="Q134" s="26" t="s">
        <v>0</v>
      </c>
      <c r="R134" s="9">
        <f>M134/10</f>
        <v>20</v>
      </c>
    </row>
    <row r="135" spans="2:19" ht="34.5" customHeight="1" x14ac:dyDescent="0.25">
      <c r="B135" s="13">
        <f t="shared" si="6"/>
        <v>128</v>
      </c>
      <c r="C135" s="36">
        <v>45796</v>
      </c>
      <c r="D135" s="25">
        <v>2025</v>
      </c>
      <c r="E135" s="31" t="s">
        <v>4</v>
      </c>
      <c r="F135" s="26" t="s">
        <v>33</v>
      </c>
      <c r="G135" s="26" t="s">
        <v>33</v>
      </c>
      <c r="H135" s="26" t="s">
        <v>160</v>
      </c>
      <c r="I135" s="26" t="s">
        <v>270</v>
      </c>
      <c r="J135" s="26" t="s">
        <v>159</v>
      </c>
      <c r="K135" s="26" t="s">
        <v>147</v>
      </c>
      <c r="L135" s="26" t="s">
        <v>149</v>
      </c>
      <c r="M135" s="9">
        <v>100</v>
      </c>
      <c r="N135" s="11">
        <v>299.56</v>
      </c>
      <c r="O135" s="10">
        <v>114731.48</v>
      </c>
      <c r="P135" s="26" t="s">
        <v>44</v>
      </c>
      <c r="Q135" s="26" t="s">
        <v>0</v>
      </c>
      <c r="R135" s="9">
        <v>38.299999999999997</v>
      </c>
    </row>
    <row r="136" spans="2:19" s="28" customFormat="1" ht="34.5" customHeight="1" x14ac:dyDescent="0.25">
      <c r="B136" s="13">
        <f t="shared" si="6"/>
        <v>129</v>
      </c>
      <c r="C136" s="36">
        <v>45796</v>
      </c>
      <c r="D136" s="25">
        <v>2025</v>
      </c>
      <c r="E136" s="31" t="s">
        <v>4</v>
      </c>
      <c r="F136" s="26" t="s">
        <v>269</v>
      </c>
      <c r="G136" s="26" t="s">
        <v>268</v>
      </c>
      <c r="H136" s="26" t="s">
        <v>267</v>
      </c>
      <c r="I136" s="26" t="s">
        <v>127</v>
      </c>
      <c r="J136" s="26" t="s">
        <v>266</v>
      </c>
      <c r="K136" s="26" t="s">
        <v>146</v>
      </c>
      <c r="L136" s="26" t="s">
        <v>124</v>
      </c>
      <c r="M136" s="9">
        <v>50</v>
      </c>
      <c r="N136" s="11">
        <v>570</v>
      </c>
      <c r="O136" s="10">
        <f t="shared" ref="O136:O152" si="10">+M136*N136</f>
        <v>28500</v>
      </c>
      <c r="P136" s="26" t="s">
        <v>79</v>
      </c>
      <c r="Q136" s="30" t="s">
        <v>0</v>
      </c>
      <c r="R136" s="9">
        <f>+M136*8</f>
        <v>400</v>
      </c>
    </row>
    <row r="137" spans="2:19" ht="34.5" customHeight="1" x14ac:dyDescent="0.25">
      <c r="B137" s="13">
        <f t="shared" si="6"/>
        <v>130</v>
      </c>
      <c r="C137" s="12">
        <v>45796</v>
      </c>
      <c r="D137" s="25">
        <v>2025</v>
      </c>
      <c r="E137" s="26" t="s">
        <v>4</v>
      </c>
      <c r="F137" s="26" t="s">
        <v>265</v>
      </c>
      <c r="G137" s="26" t="s">
        <v>264</v>
      </c>
      <c r="H137" s="26" t="s">
        <v>263</v>
      </c>
      <c r="I137" s="26" t="s">
        <v>36</v>
      </c>
      <c r="J137" s="26" t="s">
        <v>262</v>
      </c>
      <c r="K137" s="26" t="s">
        <v>261</v>
      </c>
      <c r="L137" s="26" t="s">
        <v>113</v>
      </c>
      <c r="M137" s="9">
        <v>50</v>
      </c>
      <c r="N137" s="11">
        <v>1632</v>
      </c>
      <c r="O137" s="10">
        <f t="shared" si="10"/>
        <v>81600</v>
      </c>
      <c r="P137" s="26" t="s">
        <v>112</v>
      </c>
      <c r="Q137" s="26" t="s">
        <v>1</v>
      </c>
      <c r="R137" s="9">
        <f>M137</f>
        <v>50</v>
      </c>
    </row>
    <row r="138" spans="2:19" ht="34.5" customHeight="1" x14ac:dyDescent="0.25">
      <c r="B138" s="13">
        <f t="shared" ref="B138:B173" si="11">+B137+1</f>
        <v>131</v>
      </c>
      <c r="C138" s="12">
        <v>45798</v>
      </c>
      <c r="D138" s="25">
        <v>2025</v>
      </c>
      <c r="E138" s="31" t="s">
        <v>4</v>
      </c>
      <c r="F138" s="26" t="s">
        <v>55</v>
      </c>
      <c r="G138" s="26" t="s">
        <v>4</v>
      </c>
      <c r="H138" s="26" t="s">
        <v>260</v>
      </c>
      <c r="I138" s="26" t="s">
        <v>54</v>
      </c>
      <c r="J138" s="26" t="s">
        <v>259</v>
      </c>
      <c r="K138" s="26" t="s">
        <v>145</v>
      </c>
      <c r="L138" s="26" t="s">
        <v>64</v>
      </c>
      <c r="M138" s="9">
        <v>25</v>
      </c>
      <c r="N138" s="11">
        <v>5325</v>
      </c>
      <c r="O138" s="10">
        <f t="shared" si="10"/>
        <v>133125</v>
      </c>
      <c r="P138" s="26" t="s">
        <v>62</v>
      </c>
      <c r="Q138" s="26" t="s">
        <v>0</v>
      </c>
      <c r="R138" s="9">
        <v>1</v>
      </c>
    </row>
    <row r="139" spans="2:19" ht="34.5" customHeight="1" x14ac:dyDescent="0.25">
      <c r="B139" s="13">
        <f t="shared" si="11"/>
        <v>132</v>
      </c>
      <c r="C139" s="12">
        <v>45798</v>
      </c>
      <c r="D139" s="25">
        <v>2025</v>
      </c>
      <c r="E139" s="31" t="s">
        <v>4</v>
      </c>
      <c r="F139" s="26" t="s">
        <v>55</v>
      </c>
      <c r="G139" s="26" t="s">
        <v>4</v>
      </c>
      <c r="H139" s="26" t="s">
        <v>260</v>
      </c>
      <c r="I139" s="26" t="s">
        <v>54</v>
      </c>
      <c r="J139" s="26" t="s">
        <v>259</v>
      </c>
      <c r="K139" s="26" t="s">
        <v>145</v>
      </c>
      <c r="L139" s="26" t="s">
        <v>63</v>
      </c>
      <c r="M139" s="9">
        <v>1</v>
      </c>
      <c r="N139" s="11">
        <v>3579</v>
      </c>
      <c r="O139" s="10">
        <f t="shared" si="10"/>
        <v>3579</v>
      </c>
      <c r="P139" s="26" t="s">
        <v>62</v>
      </c>
      <c r="Q139" s="26" t="s">
        <v>0</v>
      </c>
      <c r="R139" s="9">
        <v>1</v>
      </c>
    </row>
    <row r="140" spans="2:19" ht="34.5" customHeight="1" x14ac:dyDescent="0.25">
      <c r="B140" s="13">
        <f t="shared" si="11"/>
        <v>133</v>
      </c>
      <c r="C140" s="12">
        <v>45798</v>
      </c>
      <c r="D140" s="25">
        <v>2025</v>
      </c>
      <c r="E140" s="31" t="s">
        <v>4</v>
      </c>
      <c r="F140" s="26" t="s">
        <v>55</v>
      </c>
      <c r="G140" s="26" t="s">
        <v>4</v>
      </c>
      <c r="H140" s="26" t="s">
        <v>260</v>
      </c>
      <c r="I140" s="26" t="s">
        <v>54</v>
      </c>
      <c r="J140" s="26" t="s">
        <v>259</v>
      </c>
      <c r="K140" s="26" t="s">
        <v>145</v>
      </c>
      <c r="L140" s="26" t="s">
        <v>61</v>
      </c>
      <c r="M140" s="9">
        <v>13</v>
      </c>
      <c r="N140" s="11">
        <v>1500</v>
      </c>
      <c r="O140" s="10">
        <f t="shared" si="10"/>
        <v>19500</v>
      </c>
      <c r="P140" s="26" t="s">
        <v>60</v>
      </c>
      <c r="Q140" s="26" t="s">
        <v>0</v>
      </c>
      <c r="R140" s="9">
        <v>1</v>
      </c>
    </row>
    <row r="141" spans="2:19" s="28" customFormat="1" ht="34.5" customHeight="1" x14ac:dyDescent="0.25">
      <c r="B141" s="13">
        <f t="shared" si="11"/>
        <v>134</v>
      </c>
      <c r="C141" s="12">
        <v>45799</v>
      </c>
      <c r="D141" s="25">
        <v>2025</v>
      </c>
      <c r="E141" s="26" t="s">
        <v>16</v>
      </c>
      <c r="F141" s="26" t="s">
        <v>186</v>
      </c>
      <c r="G141" s="26" t="s">
        <v>245</v>
      </c>
      <c r="H141" s="26" t="s">
        <v>244</v>
      </c>
      <c r="I141" s="26" t="s">
        <v>15</v>
      </c>
      <c r="J141" s="26" t="s">
        <v>243</v>
      </c>
      <c r="K141" s="26" t="s">
        <v>144</v>
      </c>
      <c r="L141" s="26" t="s">
        <v>124</v>
      </c>
      <c r="M141" s="9">
        <v>69</v>
      </c>
      <c r="N141" s="11">
        <v>570</v>
      </c>
      <c r="O141" s="10">
        <f t="shared" si="10"/>
        <v>39330</v>
      </c>
      <c r="P141" s="26" t="s">
        <v>79</v>
      </c>
      <c r="Q141" s="30" t="s">
        <v>0</v>
      </c>
      <c r="R141" s="9">
        <f>+M141*8</f>
        <v>552</v>
      </c>
    </row>
    <row r="142" spans="2:19" s="3" customFormat="1" ht="34.5" customHeight="1" x14ac:dyDescent="0.25">
      <c r="B142" s="13">
        <f t="shared" si="11"/>
        <v>135</v>
      </c>
      <c r="C142" s="35">
        <v>45799</v>
      </c>
      <c r="D142" s="25">
        <v>2025</v>
      </c>
      <c r="E142" s="26" t="s">
        <v>16</v>
      </c>
      <c r="F142" s="26" t="s">
        <v>186</v>
      </c>
      <c r="G142" s="26" t="s">
        <v>245</v>
      </c>
      <c r="H142" s="26" t="s">
        <v>244</v>
      </c>
      <c r="I142" s="26" t="s">
        <v>15</v>
      </c>
      <c r="J142" s="26" t="s">
        <v>243</v>
      </c>
      <c r="K142" s="26" t="s">
        <v>258</v>
      </c>
      <c r="L142" s="26" t="s">
        <v>68</v>
      </c>
      <c r="M142" s="32">
        <v>50</v>
      </c>
      <c r="N142" s="34">
        <v>248</v>
      </c>
      <c r="O142" s="33">
        <f t="shared" si="10"/>
        <v>12400</v>
      </c>
      <c r="P142" s="26" t="s">
        <v>67</v>
      </c>
      <c r="Q142" s="26" t="s">
        <v>5</v>
      </c>
      <c r="R142" s="32">
        <f>M142</f>
        <v>50</v>
      </c>
    </row>
    <row r="143" spans="2:19" s="3" customFormat="1" ht="34.5" customHeight="1" x14ac:dyDescent="0.25">
      <c r="B143" s="13">
        <f t="shared" si="11"/>
        <v>136</v>
      </c>
      <c r="C143" s="35">
        <v>45799</v>
      </c>
      <c r="D143" s="25">
        <v>2025</v>
      </c>
      <c r="E143" s="26" t="s">
        <v>16</v>
      </c>
      <c r="F143" s="26" t="s">
        <v>186</v>
      </c>
      <c r="G143" s="26" t="s">
        <v>237</v>
      </c>
      <c r="H143" s="26" t="s">
        <v>236</v>
      </c>
      <c r="I143" s="26" t="s">
        <v>127</v>
      </c>
      <c r="J143" s="26" t="s">
        <v>235</v>
      </c>
      <c r="K143" s="26" t="s">
        <v>175</v>
      </c>
      <c r="L143" s="26" t="s">
        <v>68</v>
      </c>
      <c r="M143" s="32">
        <v>50</v>
      </c>
      <c r="N143" s="34">
        <v>248</v>
      </c>
      <c r="O143" s="33">
        <f t="shared" si="10"/>
        <v>12400</v>
      </c>
      <c r="P143" s="26" t="s">
        <v>67</v>
      </c>
      <c r="Q143" s="26" t="s">
        <v>5</v>
      </c>
      <c r="R143" s="32">
        <f>M143</f>
        <v>50</v>
      </c>
    </row>
    <row r="144" spans="2:19" s="3" customFormat="1" ht="34.5" customHeight="1" x14ac:dyDescent="0.25">
      <c r="B144" s="13">
        <f t="shared" si="11"/>
        <v>137</v>
      </c>
      <c r="C144" s="35">
        <v>45799</v>
      </c>
      <c r="D144" s="25">
        <v>2025</v>
      </c>
      <c r="E144" s="26" t="s">
        <v>16</v>
      </c>
      <c r="F144" s="26" t="s">
        <v>186</v>
      </c>
      <c r="G144" s="26" t="s">
        <v>237</v>
      </c>
      <c r="H144" s="26" t="s">
        <v>236</v>
      </c>
      <c r="I144" s="26" t="s">
        <v>127</v>
      </c>
      <c r="J144" s="26" t="s">
        <v>235</v>
      </c>
      <c r="K144" s="26" t="s">
        <v>175</v>
      </c>
      <c r="L144" s="26" t="s">
        <v>167</v>
      </c>
      <c r="M144" s="9">
        <v>22</v>
      </c>
      <c r="N144" s="11">
        <v>210</v>
      </c>
      <c r="O144" s="10">
        <f t="shared" si="10"/>
        <v>4620</v>
      </c>
      <c r="P144" s="26" t="s">
        <v>176</v>
      </c>
      <c r="Q144" s="26" t="s">
        <v>5</v>
      </c>
      <c r="R144" s="32">
        <f>M144</f>
        <v>22</v>
      </c>
    </row>
    <row r="145" spans="2:18" s="28" customFormat="1" ht="34.5" customHeight="1" x14ac:dyDescent="0.25">
      <c r="B145" s="13">
        <f t="shared" si="11"/>
        <v>138</v>
      </c>
      <c r="C145" s="12">
        <v>45799</v>
      </c>
      <c r="D145" s="25">
        <v>2025</v>
      </c>
      <c r="E145" s="26" t="s">
        <v>16</v>
      </c>
      <c r="F145" s="26" t="s">
        <v>186</v>
      </c>
      <c r="G145" s="26" t="s">
        <v>256</v>
      </c>
      <c r="H145" s="26" t="s">
        <v>236</v>
      </c>
      <c r="I145" s="26" t="s">
        <v>127</v>
      </c>
      <c r="J145" s="26" t="s">
        <v>235</v>
      </c>
      <c r="K145" s="26" t="s">
        <v>143</v>
      </c>
      <c r="L145" s="26" t="s">
        <v>124</v>
      </c>
      <c r="M145" s="9">
        <v>17</v>
      </c>
      <c r="N145" s="11">
        <v>570</v>
      </c>
      <c r="O145" s="10">
        <f t="shared" si="10"/>
        <v>9690</v>
      </c>
      <c r="P145" s="26" t="s">
        <v>79</v>
      </c>
      <c r="Q145" s="30" t="s">
        <v>0</v>
      </c>
      <c r="R145" s="9">
        <f>+M145*8</f>
        <v>136</v>
      </c>
    </row>
    <row r="146" spans="2:18" s="28" customFormat="1" ht="34.5" customHeight="1" x14ac:dyDescent="0.25">
      <c r="B146" s="13">
        <f t="shared" si="11"/>
        <v>139</v>
      </c>
      <c r="C146" s="12">
        <v>45798</v>
      </c>
      <c r="D146" s="25">
        <v>2025</v>
      </c>
      <c r="E146" s="26" t="s">
        <v>4</v>
      </c>
      <c r="F146" s="26" t="s">
        <v>33</v>
      </c>
      <c r="G146" s="26" t="s">
        <v>254</v>
      </c>
      <c r="H146" s="26" t="s">
        <v>253</v>
      </c>
      <c r="I146" s="26" t="s">
        <v>18</v>
      </c>
      <c r="J146" s="26" t="s">
        <v>252</v>
      </c>
      <c r="K146" s="26" t="s">
        <v>251</v>
      </c>
      <c r="L146" s="26" t="s">
        <v>113</v>
      </c>
      <c r="M146" s="9">
        <v>50</v>
      </c>
      <c r="N146" s="11">
        <v>1632</v>
      </c>
      <c r="O146" s="10">
        <f t="shared" si="10"/>
        <v>81600</v>
      </c>
      <c r="P146" s="26" t="s">
        <v>112</v>
      </c>
      <c r="Q146" s="26" t="s">
        <v>1</v>
      </c>
      <c r="R146" s="9">
        <f t="shared" ref="R146:R151" si="12">M146</f>
        <v>50</v>
      </c>
    </row>
    <row r="147" spans="2:18" ht="34.5" customHeight="1" x14ac:dyDescent="0.25">
      <c r="B147" s="13">
        <f t="shared" si="11"/>
        <v>140</v>
      </c>
      <c r="C147" s="12">
        <v>45798</v>
      </c>
      <c r="D147" s="25">
        <v>2025</v>
      </c>
      <c r="E147" s="26" t="s">
        <v>4</v>
      </c>
      <c r="F147" s="26" t="s">
        <v>32</v>
      </c>
      <c r="G147" s="26" t="s">
        <v>32</v>
      </c>
      <c r="H147" s="26" t="s">
        <v>38</v>
      </c>
      <c r="I147" s="26" t="s">
        <v>3</v>
      </c>
      <c r="J147" s="26" t="s">
        <v>39</v>
      </c>
      <c r="K147" s="26" t="s">
        <v>250</v>
      </c>
      <c r="L147" s="26" t="s">
        <v>40</v>
      </c>
      <c r="M147" s="9">
        <v>500</v>
      </c>
      <c r="N147" s="11">
        <v>2548</v>
      </c>
      <c r="O147" s="10">
        <f t="shared" si="10"/>
        <v>1274000</v>
      </c>
      <c r="P147" s="26" t="s">
        <v>118</v>
      </c>
      <c r="Q147" s="26" t="s">
        <v>1</v>
      </c>
      <c r="R147" s="9">
        <f t="shared" si="12"/>
        <v>500</v>
      </c>
    </row>
    <row r="148" spans="2:18" ht="34.5" customHeight="1" x14ac:dyDescent="0.25">
      <c r="B148" s="13">
        <f t="shared" si="11"/>
        <v>141</v>
      </c>
      <c r="C148" s="12">
        <v>45798</v>
      </c>
      <c r="D148" s="25">
        <v>2025</v>
      </c>
      <c r="E148" s="26" t="s">
        <v>4</v>
      </c>
      <c r="F148" s="26" t="s">
        <v>33</v>
      </c>
      <c r="G148" s="26" t="s">
        <v>249</v>
      </c>
      <c r="H148" s="26" t="s">
        <v>248</v>
      </c>
      <c r="I148" s="26" t="s">
        <v>3</v>
      </c>
      <c r="J148" s="26" t="s">
        <v>247</v>
      </c>
      <c r="K148" s="26" t="s">
        <v>246</v>
      </c>
      <c r="L148" s="26" t="s">
        <v>40</v>
      </c>
      <c r="M148" s="9">
        <v>1980</v>
      </c>
      <c r="N148" s="11">
        <v>2548</v>
      </c>
      <c r="O148" s="10">
        <f t="shared" si="10"/>
        <v>5045040</v>
      </c>
      <c r="P148" s="26" t="s">
        <v>118</v>
      </c>
      <c r="Q148" s="26" t="s">
        <v>1</v>
      </c>
      <c r="R148" s="9">
        <f t="shared" si="12"/>
        <v>1980</v>
      </c>
    </row>
    <row r="149" spans="2:18" ht="34.5" customHeight="1" x14ac:dyDescent="0.25">
      <c r="B149" s="13">
        <f t="shared" si="11"/>
        <v>142</v>
      </c>
      <c r="C149" s="12">
        <v>45799</v>
      </c>
      <c r="D149" s="25">
        <v>2025</v>
      </c>
      <c r="E149" s="26" t="s">
        <v>16</v>
      </c>
      <c r="F149" s="26" t="s">
        <v>186</v>
      </c>
      <c r="G149" s="26" t="s">
        <v>245</v>
      </c>
      <c r="H149" s="26" t="s">
        <v>244</v>
      </c>
      <c r="I149" s="26" t="s">
        <v>15</v>
      </c>
      <c r="J149" s="26" t="s">
        <v>243</v>
      </c>
      <c r="K149" s="26" t="s">
        <v>242</v>
      </c>
      <c r="L149" s="26" t="s">
        <v>113</v>
      </c>
      <c r="M149" s="9">
        <v>38</v>
      </c>
      <c r="N149" s="11">
        <v>1632</v>
      </c>
      <c r="O149" s="10">
        <f t="shared" si="10"/>
        <v>62016</v>
      </c>
      <c r="P149" s="26" t="s">
        <v>112</v>
      </c>
      <c r="Q149" s="26" t="s">
        <v>1</v>
      </c>
      <c r="R149" s="9">
        <f t="shared" si="12"/>
        <v>38</v>
      </c>
    </row>
    <row r="150" spans="2:18" ht="34.5" customHeight="1" x14ac:dyDescent="0.25">
      <c r="B150" s="13">
        <f t="shared" si="11"/>
        <v>143</v>
      </c>
      <c r="C150" s="12">
        <v>45799</v>
      </c>
      <c r="D150" s="25">
        <v>2025</v>
      </c>
      <c r="E150" s="26" t="s">
        <v>16</v>
      </c>
      <c r="F150" s="26" t="s">
        <v>186</v>
      </c>
      <c r="G150" s="26" t="s">
        <v>241</v>
      </c>
      <c r="H150" s="26" t="s">
        <v>240</v>
      </c>
      <c r="I150" s="26" t="s">
        <v>185</v>
      </c>
      <c r="J150" s="26" t="s">
        <v>239</v>
      </c>
      <c r="K150" s="26" t="s">
        <v>238</v>
      </c>
      <c r="L150" s="26" t="s">
        <v>113</v>
      </c>
      <c r="M150" s="9">
        <v>50</v>
      </c>
      <c r="N150" s="11">
        <v>1632</v>
      </c>
      <c r="O150" s="10">
        <f t="shared" si="10"/>
        <v>81600</v>
      </c>
      <c r="P150" s="26" t="s">
        <v>112</v>
      </c>
      <c r="Q150" s="26" t="s">
        <v>1</v>
      </c>
      <c r="R150" s="9">
        <f t="shared" si="12"/>
        <v>50</v>
      </c>
    </row>
    <row r="151" spans="2:18" ht="34.5" customHeight="1" x14ac:dyDescent="0.25">
      <c r="B151" s="13">
        <f t="shared" si="11"/>
        <v>144</v>
      </c>
      <c r="C151" s="12">
        <v>45799</v>
      </c>
      <c r="D151" s="25">
        <v>2025</v>
      </c>
      <c r="E151" s="26" t="s">
        <v>16</v>
      </c>
      <c r="F151" s="26" t="s">
        <v>186</v>
      </c>
      <c r="G151" s="26" t="s">
        <v>237</v>
      </c>
      <c r="H151" s="26" t="s">
        <v>236</v>
      </c>
      <c r="I151" s="26" t="s">
        <v>127</v>
      </c>
      <c r="J151" s="26" t="s">
        <v>235</v>
      </c>
      <c r="K151" s="26" t="s">
        <v>234</v>
      </c>
      <c r="L151" s="26" t="s">
        <v>113</v>
      </c>
      <c r="M151" s="9">
        <v>18</v>
      </c>
      <c r="N151" s="11">
        <v>1632</v>
      </c>
      <c r="O151" s="10">
        <f t="shared" si="10"/>
        <v>29376</v>
      </c>
      <c r="P151" s="26" t="s">
        <v>112</v>
      </c>
      <c r="Q151" s="26" t="s">
        <v>1</v>
      </c>
      <c r="R151" s="9">
        <f t="shared" si="12"/>
        <v>18</v>
      </c>
    </row>
    <row r="152" spans="2:18" s="28" customFormat="1" ht="34.5" customHeight="1" x14ac:dyDescent="0.25">
      <c r="B152" s="13">
        <f t="shared" si="11"/>
        <v>145</v>
      </c>
      <c r="C152" s="12">
        <v>45800</v>
      </c>
      <c r="D152" s="25">
        <v>2025</v>
      </c>
      <c r="E152" s="26" t="s">
        <v>4</v>
      </c>
      <c r="F152" s="26" t="s">
        <v>233</v>
      </c>
      <c r="G152" s="26" t="s">
        <v>232</v>
      </c>
      <c r="H152" s="26" t="s">
        <v>231</v>
      </c>
      <c r="I152" s="26" t="s">
        <v>18</v>
      </c>
      <c r="J152" s="26" t="s">
        <v>230</v>
      </c>
      <c r="K152" s="26" t="s">
        <v>142</v>
      </c>
      <c r="L152" s="26" t="s">
        <v>172</v>
      </c>
      <c r="M152" s="9">
        <v>100</v>
      </c>
      <c r="N152" s="11">
        <v>95</v>
      </c>
      <c r="O152" s="10">
        <f t="shared" si="10"/>
        <v>9500</v>
      </c>
      <c r="P152" s="26" t="s">
        <v>59</v>
      </c>
      <c r="Q152" s="30" t="s">
        <v>0</v>
      </c>
      <c r="R152" s="9">
        <f>+M152/10</f>
        <v>10</v>
      </c>
    </row>
    <row r="153" spans="2:18" ht="34.5" customHeight="1" x14ac:dyDescent="0.25">
      <c r="B153" s="13">
        <f t="shared" si="11"/>
        <v>146</v>
      </c>
      <c r="C153" s="12">
        <v>45800</v>
      </c>
      <c r="D153" s="25">
        <v>2025</v>
      </c>
      <c r="E153" s="31" t="s">
        <v>17</v>
      </c>
      <c r="F153" s="31" t="s">
        <v>17</v>
      </c>
      <c r="G153" s="26" t="s">
        <v>229</v>
      </c>
      <c r="H153" s="26" t="s">
        <v>228</v>
      </c>
      <c r="I153" s="26" t="s">
        <v>15</v>
      </c>
      <c r="J153" s="26" t="s">
        <v>227</v>
      </c>
      <c r="K153" s="26" t="s">
        <v>141</v>
      </c>
      <c r="L153" s="26" t="s">
        <v>129</v>
      </c>
      <c r="M153" s="9">
        <v>100</v>
      </c>
      <c r="N153" s="11">
        <v>619.77</v>
      </c>
      <c r="O153" s="10">
        <v>263402.25</v>
      </c>
      <c r="P153" s="26" t="s">
        <v>44</v>
      </c>
      <c r="Q153" s="26" t="s">
        <v>0</v>
      </c>
      <c r="R153" s="9">
        <v>42.5</v>
      </c>
    </row>
    <row r="154" spans="2:18" ht="34.5" customHeight="1" x14ac:dyDescent="0.25">
      <c r="B154" s="13">
        <f t="shared" si="11"/>
        <v>147</v>
      </c>
      <c r="C154" s="12">
        <v>45800</v>
      </c>
      <c r="D154" s="25">
        <v>2025</v>
      </c>
      <c r="E154" s="31" t="s">
        <v>17</v>
      </c>
      <c r="F154" s="31" t="s">
        <v>17</v>
      </c>
      <c r="G154" s="26" t="s">
        <v>229</v>
      </c>
      <c r="H154" s="26" t="s">
        <v>228</v>
      </c>
      <c r="I154" s="26" t="s">
        <v>15</v>
      </c>
      <c r="J154" s="26" t="s">
        <v>227</v>
      </c>
      <c r="K154" s="26" t="s">
        <v>141</v>
      </c>
      <c r="L154" s="26" t="s">
        <v>45</v>
      </c>
      <c r="M154" s="9">
        <v>133</v>
      </c>
      <c r="N154" s="11">
        <v>429.25</v>
      </c>
      <c r="O154" s="10">
        <v>190157.75</v>
      </c>
      <c r="P154" s="26" t="s">
        <v>44</v>
      </c>
      <c r="Q154" s="26" t="s">
        <v>0</v>
      </c>
      <c r="R154" s="9">
        <v>1100</v>
      </c>
    </row>
    <row r="155" spans="2:18" ht="34.5" customHeight="1" x14ac:dyDescent="0.25">
      <c r="B155" s="13">
        <f t="shared" si="11"/>
        <v>148</v>
      </c>
      <c r="C155" s="12">
        <v>45800</v>
      </c>
      <c r="D155" s="25">
        <v>2025</v>
      </c>
      <c r="E155" s="31" t="s">
        <v>17</v>
      </c>
      <c r="F155" s="31" t="s">
        <v>17</v>
      </c>
      <c r="G155" s="26" t="s">
        <v>229</v>
      </c>
      <c r="H155" s="26" t="s">
        <v>228</v>
      </c>
      <c r="I155" s="26" t="s">
        <v>15</v>
      </c>
      <c r="J155" s="26" t="s">
        <v>227</v>
      </c>
      <c r="K155" s="26" t="s">
        <v>141</v>
      </c>
      <c r="L155" s="26" t="s">
        <v>149</v>
      </c>
      <c r="M155" s="9">
        <v>300</v>
      </c>
      <c r="N155" s="11">
        <v>299.56</v>
      </c>
      <c r="O155" s="10">
        <v>114731.48</v>
      </c>
      <c r="P155" s="26" t="s">
        <v>44</v>
      </c>
      <c r="Q155" s="26" t="s">
        <v>0</v>
      </c>
      <c r="R155" s="9">
        <v>38.299999999999997</v>
      </c>
    </row>
    <row r="156" spans="2:18" ht="34.5" customHeight="1" x14ac:dyDescent="0.25">
      <c r="B156" s="13">
        <f t="shared" si="11"/>
        <v>149</v>
      </c>
      <c r="C156" s="12">
        <v>45800</v>
      </c>
      <c r="D156" s="25">
        <v>2025</v>
      </c>
      <c r="E156" s="31" t="s">
        <v>17</v>
      </c>
      <c r="F156" s="31" t="s">
        <v>17</v>
      </c>
      <c r="G156" s="26" t="s">
        <v>229</v>
      </c>
      <c r="H156" s="26" t="s">
        <v>228</v>
      </c>
      <c r="I156" s="26" t="s">
        <v>15</v>
      </c>
      <c r="J156" s="26" t="s">
        <v>227</v>
      </c>
      <c r="K156" s="26" t="s">
        <v>141</v>
      </c>
      <c r="L156" s="26" t="s">
        <v>85</v>
      </c>
      <c r="M156" s="9">
        <v>300</v>
      </c>
      <c r="N156" s="11">
        <v>153.44999999999999</v>
      </c>
      <c r="O156" s="10">
        <v>6905.2499999999991</v>
      </c>
      <c r="P156" s="26" t="s">
        <v>44</v>
      </c>
      <c r="Q156" s="26" t="s">
        <v>0</v>
      </c>
      <c r="R156" s="9">
        <v>4.5</v>
      </c>
    </row>
    <row r="157" spans="2:18" s="3" customFormat="1" ht="34.5" customHeight="1" x14ac:dyDescent="0.25">
      <c r="B157" s="13">
        <f t="shared" si="11"/>
        <v>150</v>
      </c>
      <c r="C157" s="12">
        <v>45800</v>
      </c>
      <c r="D157" s="25">
        <v>2025</v>
      </c>
      <c r="E157" s="31" t="s">
        <v>17</v>
      </c>
      <c r="F157" s="31" t="s">
        <v>17</v>
      </c>
      <c r="G157" s="26" t="s">
        <v>229</v>
      </c>
      <c r="H157" s="26" t="s">
        <v>228</v>
      </c>
      <c r="I157" s="26" t="s">
        <v>15</v>
      </c>
      <c r="J157" s="26" t="s">
        <v>227</v>
      </c>
      <c r="K157" s="26" t="s">
        <v>141</v>
      </c>
      <c r="L157" s="26" t="s">
        <v>48</v>
      </c>
      <c r="M157" s="9">
        <v>500</v>
      </c>
      <c r="N157" s="11">
        <v>205</v>
      </c>
      <c r="O157" s="10">
        <f t="shared" ref="O157:O173" si="13">+M157*N157</f>
        <v>102500</v>
      </c>
      <c r="P157" s="26" t="s">
        <v>47</v>
      </c>
      <c r="Q157" s="26" t="s">
        <v>0</v>
      </c>
      <c r="R157" s="9">
        <f>M157/10</f>
        <v>50</v>
      </c>
    </row>
    <row r="158" spans="2:18" s="29" customFormat="1" ht="34.5" customHeight="1" x14ac:dyDescent="0.25">
      <c r="B158" s="13">
        <f t="shared" si="11"/>
        <v>151</v>
      </c>
      <c r="C158" s="12">
        <v>45800</v>
      </c>
      <c r="D158" s="25">
        <v>2025</v>
      </c>
      <c r="E158" s="31" t="s">
        <v>17</v>
      </c>
      <c r="F158" s="31" t="s">
        <v>17</v>
      </c>
      <c r="G158" s="26" t="s">
        <v>229</v>
      </c>
      <c r="H158" s="26" t="s">
        <v>228</v>
      </c>
      <c r="I158" s="26" t="s">
        <v>15</v>
      </c>
      <c r="J158" s="26" t="s">
        <v>227</v>
      </c>
      <c r="K158" s="26" t="s">
        <v>141</v>
      </c>
      <c r="L158" s="26" t="s">
        <v>57</v>
      </c>
      <c r="M158" s="9">
        <v>10</v>
      </c>
      <c r="N158" s="11">
        <v>975</v>
      </c>
      <c r="O158" s="10">
        <f t="shared" si="13"/>
        <v>9750</v>
      </c>
      <c r="P158" s="26" t="s">
        <v>56</v>
      </c>
      <c r="Q158" s="26" t="s">
        <v>0</v>
      </c>
      <c r="R158" s="9">
        <f>+M158*5</f>
        <v>50</v>
      </c>
    </row>
    <row r="159" spans="2:18" ht="34.5" customHeight="1" x14ac:dyDescent="0.25">
      <c r="B159" s="13">
        <f t="shared" si="11"/>
        <v>152</v>
      </c>
      <c r="C159" s="12">
        <v>45800</v>
      </c>
      <c r="D159" s="25">
        <v>2025</v>
      </c>
      <c r="E159" s="26" t="s">
        <v>4</v>
      </c>
      <c r="F159" s="26" t="s">
        <v>226</v>
      </c>
      <c r="G159" s="26" t="s">
        <v>225</v>
      </c>
      <c r="H159" s="26" t="s">
        <v>224</v>
      </c>
      <c r="I159" s="26" t="s">
        <v>36</v>
      </c>
      <c r="J159" s="26" t="s">
        <v>223</v>
      </c>
      <c r="K159" s="26" t="s">
        <v>222</v>
      </c>
      <c r="L159" s="26" t="s">
        <v>113</v>
      </c>
      <c r="M159" s="9">
        <v>50</v>
      </c>
      <c r="N159" s="11">
        <v>1632</v>
      </c>
      <c r="O159" s="10">
        <f t="shared" si="13"/>
        <v>81600</v>
      </c>
      <c r="P159" s="26" t="s">
        <v>112</v>
      </c>
      <c r="Q159" s="26" t="s">
        <v>1</v>
      </c>
      <c r="R159" s="9">
        <f>M159</f>
        <v>50</v>
      </c>
    </row>
    <row r="160" spans="2:18" ht="34.5" customHeight="1" x14ac:dyDescent="0.25">
      <c r="B160" s="13">
        <f t="shared" si="11"/>
        <v>153</v>
      </c>
      <c r="C160" s="12">
        <v>45803</v>
      </c>
      <c r="D160" s="25">
        <v>2025</v>
      </c>
      <c r="E160" s="26" t="s">
        <v>4</v>
      </c>
      <c r="F160" s="26" t="s">
        <v>37</v>
      </c>
      <c r="G160" s="26" t="s">
        <v>37</v>
      </c>
      <c r="H160" s="26" t="s">
        <v>136</v>
      </c>
      <c r="I160" s="26" t="s">
        <v>3</v>
      </c>
      <c r="J160" s="26" t="s">
        <v>135</v>
      </c>
      <c r="K160" s="26" t="s">
        <v>174</v>
      </c>
      <c r="L160" s="26" t="s">
        <v>77</v>
      </c>
      <c r="M160" s="9">
        <v>356</v>
      </c>
      <c r="N160" s="11">
        <v>1295</v>
      </c>
      <c r="O160" s="10">
        <f t="shared" si="13"/>
        <v>461020</v>
      </c>
      <c r="P160" s="26" t="s">
        <v>78</v>
      </c>
      <c r="Q160" s="26" t="s">
        <v>5</v>
      </c>
      <c r="R160" s="9">
        <f>+M160*5</f>
        <v>1780</v>
      </c>
    </row>
    <row r="161" spans="1:18" x14ac:dyDescent="0.25">
      <c r="B161" s="13">
        <f t="shared" si="11"/>
        <v>154</v>
      </c>
      <c r="C161" s="12">
        <v>45804</v>
      </c>
      <c r="D161" s="25">
        <v>2025</v>
      </c>
      <c r="E161" s="26" t="s">
        <v>17</v>
      </c>
      <c r="F161" s="26" t="s">
        <v>41</v>
      </c>
      <c r="G161" s="26" t="s">
        <v>41</v>
      </c>
      <c r="H161" s="26" t="s">
        <v>221</v>
      </c>
      <c r="I161" s="26" t="s">
        <v>66</v>
      </c>
      <c r="J161" s="26" t="s">
        <v>220</v>
      </c>
      <c r="K161" s="26" t="s">
        <v>219</v>
      </c>
      <c r="L161" s="26" t="s">
        <v>43</v>
      </c>
      <c r="M161" s="32">
        <v>150</v>
      </c>
      <c r="N161" s="34">
        <v>0</v>
      </c>
      <c r="O161" s="33">
        <f t="shared" si="13"/>
        <v>0</v>
      </c>
      <c r="P161" s="26" t="s">
        <v>58</v>
      </c>
      <c r="Q161" s="26" t="s">
        <v>5</v>
      </c>
      <c r="R161" s="32">
        <f t="shared" ref="R161:R167" si="14">M161/2</f>
        <v>75</v>
      </c>
    </row>
    <row r="162" spans="1:18" x14ac:dyDescent="0.25">
      <c r="B162" s="13">
        <f t="shared" si="11"/>
        <v>155</v>
      </c>
      <c r="C162" s="12">
        <v>45804</v>
      </c>
      <c r="D162" s="25">
        <v>2025</v>
      </c>
      <c r="E162" s="26" t="s">
        <v>17</v>
      </c>
      <c r="F162" s="26" t="s">
        <v>106</v>
      </c>
      <c r="G162" s="26" t="s">
        <v>106</v>
      </c>
      <c r="H162" s="26" t="s">
        <v>107</v>
      </c>
      <c r="I162" s="26" t="s">
        <v>3</v>
      </c>
      <c r="J162" s="26" t="s">
        <v>108</v>
      </c>
      <c r="K162" s="26" t="s">
        <v>218</v>
      </c>
      <c r="L162" s="26" t="s">
        <v>43</v>
      </c>
      <c r="M162" s="32">
        <v>250</v>
      </c>
      <c r="N162" s="34">
        <v>0</v>
      </c>
      <c r="O162" s="33">
        <f t="shared" si="13"/>
        <v>0</v>
      </c>
      <c r="P162" s="26" t="s">
        <v>58</v>
      </c>
      <c r="Q162" s="26" t="s">
        <v>5</v>
      </c>
      <c r="R162" s="32">
        <f t="shared" si="14"/>
        <v>125</v>
      </c>
    </row>
    <row r="163" spans="1:18" ht="34.5" x14ac:dyDescent="0.25">
      <c r="B163" s="13">
        <f t="shared" si="11"/>
        <v>156</v>
      </c>
      <c r="C163" s="12">
        <v>45804</v>
      </c>
      <c r="D163" s="25">
        <v>2025</v>
      </c>
      <c r="E163" s="26" t="s">
        <v>17</v>
      </c>
      <c r="F163" s="26" t="s">
        <v>151</v>
      </c>
      <c r="G163" s="26" t="s">
        <v>151</v>
      </c>
      <c r="H163" s="26" t="s">
        <v>120</v>
      </c>
      <c r="I163" s="26" t="s">
        <v>3</v>
      </c>
      <c r="J163" s="26" t="s">
        <v>119</v>
      </c>
      <c r="K163" s="26" t="s">
        <v>105</v>
      </c>
      <c r="L163" s="26" t="s">
        <v>43</v>
      </c>
      <c r="M163" s="32">
        <v>150</v>
      </c>
      <c r="N163" s="34">
        <v>0</v>
      </c>
      <c r="O163" s="33">
        <f t="shared" si="13"/>
        <v>0</v>
      </c>
      <c r="P163" s="26" t="s">
        <v>58</v>
      </c>
      <c r="Q163" s="26" t="s">
        <v>5</v>
      </c>
      <c r="R163" s="32">
        <f t="shared" si="14"/>
        <v>75</v>
      </c>
    </row>
    <row r="164" spans="1:18" x14ac:dyDescent="0.25">
      <c r="B164" s="13">
        <f t="shared" si="11"/>
        <v>157</v>
      </c>
      <c r="C164" s="12">
        <v>45804</v>
      </c>
      <c r="D164" s="25">
        <v>2025</v>
      </c>
      <c r="E164" s="26" t="s">
        <v>17</v>
      </c>
      <c r="F164" s="26" t="s">
        <v>17</v>
      </c>
      <c r="G164" s="26" t="s">
        <v>217</v>
      </c>
      <c r="H164" s="26" t="s">
        <v>216</v>
      </c>
      <c r="I164" s="26" t="s">
        <v>15</v>
      </c>
      <c r="J164" s="26" t="s">
        <v>215</v>
      </c>
      <c r="K164" s="26" t="s">
        <v>214</v>
      </c>
      <c r="L164" s="26" t="s">
        <v>43</v>
      </c>
      <c r="M164" s="32">
        <v>100</v>
      </c>
      <c r="N164" s="34">
        <v>0</v>
      </c>
      <c r="O164" s="33">
        <f t="shared" si="13"/>
        <v>0</v>
      </c>
      <c r="P164" s="26" t="s">
        <v>58</v>
      </c>
      <c r="Q164" s="26" t="s">
        <v>5</v>
      </c>
      <c r="R164" s="32">
        <f t="shared" si="14"/>
        <v>50</v>
      </c>
    </row>
    <row r="165" spans="1:18" ht="34.5" x14ac:dyDescent="0.25">
      <c r="B165" s="13">
        <f t="shared" si="11"/>
        <v>158</v>
      </c>
      <c r="C165" s="12">
        <v>45804</v>
      </c>
      <c r="D165" s="25">
        <v>2025</v>
      </c>
      <c r="E165" s="26" t="s">
        <v>17</v>
      </c>
      <c r="F165" s="26" t="s">
        <v>17</v>
      </c>
      <c r="G165" s="26" t="s">
        <v>213</v>
      </c>
      <c r="H165" s="26" t="s">
        <v>212</v>
      </c>
      <c r="I165" s="26" t="s">
        <v>15</v>
      </c>
      <c r="J165" s="26" t="s">
        <v>211</v>
      </c>
      <c r="K165" s="26" t="s">
        <v>210</v>
      </c>
      <c r="L165" s="26" t="s">
        <v>43</v>
      </c>
      <c r="M165" s="32">
        <v>35</v>
      </c>
      <c r="N165" s="34">
        <v>0</v>
      </c>
      <c r="O165" s="33">
        <f t="shared" si="13"/>
        <v>0</v>
      </c>
      <c r="P165" s="26" t="s">
        <v>58</v>
      </c>
      <c r="Q165" s="26" t="s">
        <v>5</v>
      </c>
      <c r="R165" s="32">
        <f t="shared" si="14"/>
        <v>17.5</v>
      </c>
    </row>
    <row r="166" spans="1:18" x14ac:dyDescent="0.25">
      <c r="B166" s="13">
        <f t="shared" si="11"/>
        <v>159</v>
      </c>
      <c r="C166" s="12">
        <v>45804</v>
      </c>
      <c r="D166" s="25">
        <v>2025</v>
      </c>
      <c r="E166" s="26" t="s">
        <v>17</v>
      </c>
      <c r="F166" s="26" t="s">
        <v>17</v>
      </c>
      <c r="G166" s="26" t="s">
        <v>209</v>
      </c>
      <c r="H166" s="26" t="s">
        <v>208</v>
      </c>
      <c r="I166" s="26" t="s">
        <v>15</v>
      </c>
      <c r="J166" s="26" t="s">
        <v>207</v>
      </c>
      <c r="K166" s="26" t="s">
        <v>206</v>
      </c>
      <c r="L166" s="26" t="s">
        <v>43</v>
      </c>
      <c r="M166" s="32">
        <v>50</v>
      </c>
      <c r="N166" s="34">
        <v>0</v>
      </c>
      <c r="O166" s="33">
        <f t="shared" si="13"/>
        <v>0</v>
      </c>
      <c r="P166" s="26" t="s">
        <v>58</v>
      </c>
      <c r="Q166" s="26" t="s">
        <v>5</v>
      </c>
      <c r="R166" s="32">
        <f t="shared" si="14"/>
        <v>25</v>
      </c>
    </row>
    <row r="167" spans="1:18" ht="34.5" x14ac:dyDescent="0.25">
      <c r="B167" s="13">
        <f t="shared" si="11"/>
        <v>160</v>
      </c>
      <c r="C167" s="12">
        <v>45804</v>
      </c>
      <c r="D167" s="25">
        <v>2025</v>
      </c>
      <c r="E167" s="26" t="s">
        <v>17</v>
      </c>
      <c r="F167" s="26" t="s">
        <v>17</v>
      </c>
      <c r="G167" s="26" t="s">
        <v>205</v>
      </c>
      <c r="H167" s="26" t="s">
        <v>204</v>
      </c>
      <c r="I167" s="26" t="s">
        <v>203</v>
      </c>
      <c r="J167" s="26" t="s">
        <v>202</v>
      </c>
      <c r="K167" s="26" t="s">
        <v>201</v>
      </c>
      <c r="L167" s="26" t="s">
        <v>43</v>
      </c>
      <c r="M167" s="32">
        <v>70</v>
      </c>
      <c r="N167" s="34">
        <v>0</v>
      </c>
      <c r="O167" s="33">
        <f t="shared" si="13"/>
        <v>0</v>
      </c>
      <c r="P167" s="26" t="s">
        <v>58</v>
      </c>
      <c r="Q167" s="26" t="s">
        <v>5</v>
      </c>
      <c r="R167" s="32">
        <f t="shared" si="14"/>
        <v>35</v>
      </c>
    </row>
    <row r="168" spans="1:18" s="29" customFormat="1" ht="34.5" customHeight="1" x14ac:dyDescent="0.25">
      <c r="B168" s="13">
        <f t="shared" si="11"/>
        <v>161</v>
      </c>
      <c r="C168" s="12">
        <v>45804</v>
      </c>
      <c r="D168" s="25">
        <v>2025</v>
      </c>
      <c r="E168" s="26" t="s">
        <v>4</v>
      </c>
      <c r="F168" s="26" t="s">
        <v>200</v>
      </c>
      <c r="G168" s="26" t="s">
        <v>199</v>
      </c>
      <c r="H168" s="26" t="s">
        <v>198</v>
      </c>
      <c r="I168" s="26" t="s">
        <v>197</v>
      </c>
      <c r="J168" s="26" t="s">
        <v>196</v>
      </c>
      <c r="K168" s="26" t="s">
        <v>140</v>
      </c>
      <c r="L168" s="26" t="s">
        <v>138</v>
      </c>
      <c r="M168" s="9">
        <v>450</v>
      </c>
      <c r="N168" s="11">
        <v>1125</v>
      </c>
      <c r="O168" s="10">
        <f t="shared" si="13"/>
        <v>506250</v>
      </c>
      <c r="P168" s="26" t="s">
        <v>137</v>
      </c>
      <c r="Q168" s="26" t="s">
        <v>0</v>
      </c>
      <c r="R168" s="9">
        <f>M168*5</f>
        <v>2250</v>
      </c>
    </row>
    <row r="169" spans="1:18" ht="34.5" customHeight="1" x14ac:dyDescent="0.25">
      <c r="A169" s="3"/>
      <c r="B169" s="13">
        <f t="shared" si="11"/>
        <v>162</v>
      </c>
      <c r="C169" s="12">
        <v>45805</v>
      </c>
      <c r="D169" s="25">
        <v>2025</v>
      </c>
      <c r="E169" s="26" t="s">
        <v>16</v>
      </c>
      <c r="F169" s="26" t="s">
        <v>186</v>
      </c>
      <c r="G169" s="26" t="s">
        <v>194</v>
      </c>
      <c r="H169" s="26" t="s">
        <v>193</v>
      </c>
      <c r="I169" s="26" t="s">
        <v>15</v>
      </c>
      <c r="J169" s="26" t="s">
        <v>192</v>
      </c>
      <c r="K169" s="26" t="s">
        <v>191</v>
      </c>
      <c r="L169" s="26" t="s">
        <v>131</v>
      </c>
      <c r="M169" s="9">
        <v>150</v>
      </c>
      <c r="N169" s="11">
        <v>62.79</v>
      </c>
      <c r="O169" s="10">
        <f t="shared" si="13"/>
        <v>9418.5</v>
      </c>
      <c r="P169" s="26" t="s">
        <v>47</v>
      </c>
      <c r="Q169" s="26" t="s">
        <v>0</v>
      </c>
      <c r="R169" s="9">
        <v>158</v>
      </c>
    </row>
    <row r="170" spans="1:18" s="28" customFormat="1" ht="34.5" customHeight="1" x14ac:dyDescent="0.25">
      <c r="B170" s="13">
        <f t="shared" si="11"/>
        <v>163</v>
      </c>
      <c r="C170" s="12">
        <v>45805</v>
      </c>
      <c r="D170" s="25">
        <v>2025</v>
      </c>
      <c r="E170" s="26" t="s">
        <v>16</v>
      </c>
      <c r="F170" s="26" t="s">
        <v>186</v>
      </c>
      <c r="G170" s="26" t="s">
        <v>194</v>
      </c>
      <c r="H170" s="26" t="s">
        <v>193</v>
      </c>
      <c r="I170" s="26" t="s">
        <v>15</v>
      </c>
      <c r="J170" s="26" t="s">
        <v>192</v>
      </c>
      <c r="K170" s="26" t="s">
        <v>191</v>
      </c>
      <c r="L170" s="26" t="s">
        <v>195</v>
      </c>
      <c r="M170" s="9">
        <v>250</v>
      </c>
      <c r="N170" s="11">
        <v>55</v>
      </c>
      <c r="O170" s="10">
        <f t="shared" si="13"/>
        <v>13750</v>
      </c>
      <c r="P170" s="26" t="s">
        <v>59</v>
      </c>
      <c r="Q170" s="30" t="s">
        <v>0</v>
      </c>
      <c r="R170" s="9">
        <f>+M170/10</f>
        <v>25</v>
      </c>
    </row>
    <row r="171" spans="1:18" s="3" customFormat="1" ht="34.5" customHeight="1" x14ac:dyDescent="0.25">
      <c r="B171" s="13">
        <f t="shared" si="11"/>
        <v>164</v>
      </c>
      <c r="C171" s="12">
        <v>45805</v>
      </c>
      <c r="D171" s="25">
        <v>2025</v>
      </c>
      <c r="E171" s="26" t="s">
        <v>16</v>
      </c>
      <c r="F171" s="26" t="s">
        <v>186</v>
      </c>
      <c r="G171" s="26" t="s">
        <v>194</v>
      </c>
      <c r="H171" s="26" t="s">
        <v>193</v>
      </c>
      <c r="I171" s="26" t="s">
        <v>15</v>
      </c>
      <c r="J171" s="26" t="s">
        <v>192</v>
      </c>
      <c r="K171" s="26" t="s">
        <v>191</v>
      </c>
      <c r="L171" s="26" t="s">
        <v>48</v>
      </c>
      <c r="M171" s="9">
        <v>150</v>
      </c>
      <c r="N171" s="11">
        <v>205</v>
      </c>
      <c r="O171" s="10">
        <f t="shared" si="13"/>
        <v>30750</v>
      </c>
      <c r="P171" s="26" t="s">
        <v>47</v>
      </c>
      <c r="Q171" s="26" t="s">
        <v>0</v>
      </c>
      <c r="R171" s="9">
        <f>M171/10</f>
        <v>15</v>
      </c>
    </row>
    <row r="172" spans="1:18" s="29" customFormat="1" ht="34.5" customHeight="1" x14ac:dyDescent="0.25">
      <c r="B172" s="13">
        <f t="shared" si="11"/>
        <v>165</v>
      </c>
      <c r="C172" s="12">
        <v>45805</v>
      </c>
      <c r="D172" s="25">
        <v>2025</v>
      </c>
      <c r="E172" s="31" t="s">
        <v>16</v>
      </c>
      <c r="F172" s="31" t="s">
        <v>73</v>
      </c>
      <c r="G172" s="26" t="s">
        <v>190</v>
      </c>
      <c r="H172" s="26" t="s">
        <v>189</v>
      </c>
      <c r="I172" s="26" t="s">
        <v>18</v>
      </c>
      <c r="J172" s="26" t="s">
        <v>188</v>
      </c>
      <c r="K172" s="26" t="s">
        <v>139</v>
      </c>
      <c r="L172" s="26" t="s">
        <v>57</v>
      </c>
      <c r="M172" s="9">
        <v>38</v>
      </c>
      <c r="N172" s="11">
        <v>975</v>
      </c>
      <c r="O172" s="10">
        <f t="shared" si="13"/>
        <v>37050</v>
      </c>
      <c r="P172" s="26" t="s">
        <v>56</v>
      </c>
      <c r="Q172" s="26" t="s">
        <v>0</v>
      </c>
      <c r="R172" s="9">
        <f>+M172*5</f>
        <v>190</v>
      </c>
    </row>
    <row r="173" spans="1:18" ht="34.5" customHeight="1" x14ac:dyDescent="0.25">
      <c r="B173" s="13">
        <f t="shared" si="11"/>
        <v>166</v>
      </c>
      <c r="C173" s="12">
        <v>45807</v>
      </c>
      <c r="D173" s="25">
        <v>2025</v>
      </c>
      <c r="E173" s="26" t="s">
        <v>2</v>
      </c>
      <c r="F173" s="26" t="s">
        <v>34</v>
      </c>
      <c r="G173" s="26" t="s">
        <v>34</v>
      </c>
      <c r="H173" s="26" t="s">
        <v>182</v>
      </c>
      <c r="I173" s="26" t="s">
        <v>3</v>
      </c>
      <c r="J173" s="26" t="s">
        <v>181</v>
      </c>
      <c r="K173" s="26" t="s">
        <v>187</v>
      </c>
      <c r="L173" s="26" t="s">
        <v>113</v>
      </c>
      <c r="M173" s="9">
        <v>118</v>
      </c>
      <c r="N173" s="11">
        <v>1632</v>
      </c>
      <c r="O173" s="10">
        <f t="shared" si="13"/>
        <v>192576</v>
      </c>
      <c r="P173" s="26" t="s">
        <v>112</v>
      </c>
      <c r="Q173" s="26" t="s">
        <v>1</v>
      </c>
      <c r="R173" s="9">
        <f>M173</f>
        <v>118</v>
      </c>
    </row>
  </sheetData>
  <sheetProtection selectLockedCells="1" selectUnlockedCells="1"/>
  <autoFilter ref="B7:R173" xr:uid="{C4A97B9C-C42D-4F6E-9273-C72DF2B30CC6}"/>
  <mergeCells count="7">
    <mergeCell ref="D5:R5"/>
    <mergeCell ref="D6:R6"/>
    <mergeCell ref="B6:C6"/>
    <mergeCell ref="D1:R1"/>
    <mergeCell ref="D2:R2"/>
    <mergeCell ref="D3:R3"/>
    <mergeCell ref="D4:R4"/>
  </mergeCells>
  <conditionalFormatting sqref="R118:R119">
    <cfRule type="expression" dxfId="0" priority="1">
      <formula>#REF!&gt;0</formula>
    </cfRule>
  </conditionalFormatting>
  <printOptions horizontalCentered="1"/>
  <pageMargins left="0.25" right="0.25" top="0.75" bottom="0.75" header="0.3" footer="0.3"/>
  <pageSetup paperSize="14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7</vt:lpstr>
      <vt:lpstr>NUMERAL 7</vt:lpstr>
      <vt:lpstr>'NUMERAL 7'!Área_de_impresión</vt:lpstr>
      <vt:lpstr>'NUMERAL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Informacion Publica</cp:lastModifiedBy>
  <cp:lastPrinted>2025-06-05T20:49:28Z</cp:lastPrinted>
  <dcterms:created xsi:type="dcterms:W3CDTF">2024-04-04T21:31:16Z</dcterms:created>
  <dcterms:modified xsi:type="dcterms:W3CDTF">2025-06-18T17:09:47Z</dcterms:modified>
</cp:coreProperties>
</file>